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4735" windowHeight="12210" activeTab="3"/>
  </bookViews>
  <sheets>
    <sheet name="assays" sheetId="1" r:id="rId1"/>
    <sheet name="survey" sheetId="2" r:id="rId2"/>
    <sheet name="collar location" sheetId="3" r:id="rId3"/>
    <sheet name="structure" sheetId="4" r:id="rId4"/>
    <sheet name="drill hole survey" sheetId="5" r:id="rId5"/>
  </sheets>
  <calcPr calcId="124519"/>
</workbook>
</file>

<file path=xl/calcChain.xml><?xml version="1.0" encoding="utf-8"?>
<calcChain xmlns="http://schemas.openxmlformats.org/spreadsheetml/2006/main">
  <c r="C66" i="4"/>
  <c r="C65"/>
  <c r="C64"/>
  <c r="C63"/>
  <c r="E62"/>
  <c r="E61"/>
  <c r="C62"/>
  <c r="C61"/>
  <c r="E57"/>
  <c r="C60"/>
  <c r="C59"/>
  <c r="C58"/>
  <c r="C57"/>
  <c r="E56"/>
  <c r="E55"/>
  <c r="C56"/>
  <c r="C55"/>
  <c r="E54"/>
  <c r="E53"/>
  <c r="C54"/>
  <c r="C53"/>
  <c r="E52"/>
  <c r="E51"/>
  <c r="C52"/>
  <c r="C51"/>
  <c r="E50"/>
  <c r="E49"/>
  <c r="E48"/>
  <c r="C50"/>
  <c r="C49"/>
  <c r="C48"/>
  <c r="C36"/>
  <c r="C37"/>
  <c r="C38"/>
  <c r="C39"/>
  <c r="C40"/>
  <c r="C41"/>
  <c r="C42"/>
  <c r="C43"/>
  <c r="C44"/>
  <c r="C45"/>
  <c r="C46"/>
  <c r="C47"/>
  <c r="E47"/>
  <c r="E46"/>
  <c r="E45"/>
  <c r="E44"/>
  <c r="E43"/>
  <c r="E42"/>
  <c r="E41"/>
  <c r="E40"/>
  <c r="E39"/>
  <c r="E38"/>
  <c r="E37"/>
  <c r="E36"/>
  <c r="E35"/>
  <c r="C35"/>
  <c r="E34"/>
  <c r="C34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"/>
  <c r="E4"/>
  <c r="E5"/>
  <c r="E6"/>
  <c r="E7"/>
  <c r="E8"/>
  <c r="E9"/>
  <c r="E10"/>
  <c r="E11"/>
  <c r="E2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2"/>
  <c r="F16" i="1"/>
  <c r="G16" s="1"/>
  <c r="F15"/>
  <c r="G15" s="1"/>
  <c r="F14"/>
  <c r="G14" s="1"/>
  <c r="F13"/>
  <c r="G13" s="1"/>
  <c r="D16"/>
  <c r="D15"/>
  <c r="D14"/>
  <c r="D13"/>
  <c r="K10"/>
  <c r="K11"/>
  <c r="K7"/>
  <c r="I8"/>
  <c r="I7"/>
  <c r="F12"/>
  <c r="G12" s="1"/>
  <c r="F11"/>
  <c r="G11" s="1"/>
  <c r="F10"/>
  <c r="G10" s="1"/>
  <c r="F9"/>
  <c r="G9" s="1"/>
  <c r="F8"/>
  <c r="G8" s="1"/>
  <c r="F7"/>
  <c r="G7" s="1"/>
  <c r="D12"/>
  <c r="D11"/>
  <c r="D10"/>
  <c r="D9"/>
  <c r="D8"/>
  <c r="D7"/>
  <c r="B21" i="5"/>
  <c r="B20"/>
  <c r="B19"/>
  <c r="B18"/>
  <c r="B17"/>
  <c r="B16"/>
  <c r="B7"/>
  <c r="B6"/>
  <c r="B5"/>
  <c r="B4"/>
  <c r="B3"/>
  <c r="B2"/>
  <c r="B15"/>
  <c r="B14"/>
  <c r="B13"/>
  <c r="B12"/>
  <c r="B11"/>
  <c r="B10"/>
  <c r="B9"/>
  <c r="B8"/>
  <c r="E3" i="3"/>
  <c r="D3"/>
  <c r="E2"/>
  <c r="D2"/>
  <c r="E4"/>
  <c r="D4"/>
  <c r="E7" i="2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3"/>
  <c r="E4"/>
  <c r="E5"/>
  <c r="E6"/>
  <c r="E2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9"/>
  <c r="C10"/>
  <c r="C11"/>
  <c r="C12"/>
  <c r="C13"/>
  <c r="C14"/>
  <c r="C3"/>
  <c r="C4"/>
  <c r="C5"/>
  <c r="C6"/>
  <c r="C7"/>
  <c r="C8"/>
  <c r="C2"/>
  <c r="G3" i="1"/>
  <c r="G4"/>
  <c r="G5"/>
  <c r="G6"/>
  <c r="G2"/>
  <c r="F3"/>
  <c r="F4"/>
  <c r="F5"/>
  <c r="F6"/>
  <c r="F2"/>
  <c r="D3"/>
  <c r="D4"/>
  <c r="D5"/>
  <c r="D6"/>
  <c r="D2"/>
  <c r="K3"/>
  <c r="K4"/>
  <c r="K5"/>
  <c r="K6"/>
  <c r="I3"/>
  <c r="I4"/>
  <c r="I5"/>
  <c r="I6"/>
  <c r="K2"/>
  <c r="I2"/>
</calcChain>
</file>

<file path=xl/sharedStrings.xml><?xml version="1.0" encoding="utf-8"?>
<sst xmlns="http://schemas.openxmlformats.org/spreadsheetml/2006/main" count="598" uniqueCount="166">
  <si>
    <t>BHID</t>
  </si>
  <si>
    <t>Pb ppm</t>
  </si>
  <si>
    <t>Zn ppm</t>
  </si>
  <si>
    <t>M1</t>
  </si>
  <si>
    <t>M2</t>
  </si>
  <si>
    <t>M3</t>
  </si>
  <si>
    <t>Pb%</t>
  </si>
  <si>
    <t>OZ Ag</t>
  </si>
  <si>
    <t>Zn%</t>
  </si>
  <si>
    <t>FROM (feet)</t>
  </si>
  <si>
    <t>From (M)</t>
  </si>
  <si>
    <t>TO (feet)</t>
  </si>
  <si>
    <t>To (m)</t>
  </si>
  <si>
    <t xml:space="preserve">LENGTH </t>
  </si>
  <si>
    <t>To (M)</t>
  </si>
  <si>
    <t xml:space="preserve"> </t>
  </si>
  <si>
    <t xml:space="preserve">description </t>
  </si>
  <si>
    <t>Y_COORD</t>
  </si>
  <si>
    <t>X_COORD</t>
  </si>
  <si>
    <t>RL</t>
  </si>
  <si>
    <t>EOH</t>
  </si>
  <si>
    <t>angle of hole</t>
  </si>
  <si>
    <t>baring of hole (M)</t>
  </si>
  <si>
    <t>depth</t>
  </si>
  <si>
    <t>angle</t>
  </si>
  <si>
    <t>Azimuth</t>
  </si>
  <si>
    <t>-</t>
  </si>
  <si>
    <t>y.b weathered basic volcanics</t>
  </si>
  <si>
    <t>dgg massive basic volcanics</t>
  </si>
  <si>
    <t>y.b oxidized basic volcanics</t>
  </si>
  <si>
    <t>d.g.g b. tuff</t>
  </si>
  <si>
    <t>black chloritic shale</t>
  </si>
  <si>
    <t>dgg sheared basic volcanics</t>
  </si>
  <si>
    <t>m.g fine grained massice tuff or dyke</t>
  </si>
  <si>
    <t>y-b oxidized and sheared basic volcanics</t>
  </si>
  <si>
    <t>d.g.g massive dolomitzed basic volcanics</t>
  </si>
  <si>
    <t>d.g.g massive dolomitzed basic volcanics and minor tuff bands</t>
  </si>
  <si>
    <t>white dolomite vein with breccia fragments of basic volcanics</t>
  </si>
  <si>
    <t>dgg banded tuff</t>
  </si>
  <si>
    <t>y-b sheared basic volcanics</t>
  </si>
  <si>
    <t>black chloritc shale</t>
  </si>
  <si>
    <t>mg oxidized basic volcanics</t>
  </si>
  <si>
    <t>dgg dol basic volcanics</t>
  </si>
  <si>
    <t>banded white dolomite vein with crustificaion fearutes and minor limonit?</t>
  </si>
  <si>
    <t xml:space="preserve">massive white dolomite vein with cockoole testmies </t>
  </si>
  <si>
    <t>dgg sheared and brecciated basic volcanics</t>
  </si>
  <si>
    <t>dgg sheared and dol basic volcanics</t>
  </si>
  <si>
    <t>dgg sheared dol basic volcanics</t>
  </si>
  <si>
    <t>white dolomite vein</t>
  </si>
  <si>
    <t>soft dgg highly sheared basic volcanics</t>
  </si>
  <si>
    <t>dgg masissive basic volcanics with interbanded tuff horizons</t>
  </si>
  <si>
    <t>dgg banded fuff and minor b.v lavas</t>
  </si>
  <si>
    <t>dgg mass</t>
  </si>
  <si>
    <t>weathered yellowbrown massive b.v</t>
  </si>
  <si>
    <t>weathered yellowbrown variolite</t>
  </si>
  <si>
    <t>fresh dg massive bv</t>
  </si>
  <si>
    <t>dg variolite</t>
  </si>
  <si>
    <t>dg m bv</t>
  </si>
  <si>
    <t>dg cariolite</t>
  </si>
  <si>
    <t>dg m bv with breccia textures</t>
  </si>
  <si>
    <t>brownish green b tuff</t>
  </si>
  <si>
    <t>dgg m bv</t>
  </si>
  <si>
    <t>dg-db b tuff</t>
  </si>
  <si>
    <t>dgg fine grained agglomerate</t>
  </si>
  <si>
    <t xml:space="preserve">dgg sheard bv with minor carb vein parrallel to schistosity </t>
  </si>
  <si>
    <t>dg m bv with considerable mind carbonate veins</t>
  </si>
  <si>
    <t>brecciated bv cemented by carbonate *(major fault zone =48 degrees)</t>
  </si>
  <si>
    <t>greenish grey highly sheard bv with numerous carb, veins parallel to schistosity</t>
  </si>
  <si>
    <t xml:space="preserve">dg m bv  </t>
  </si>
  <si>
    <t>dgg b tuff</t>
  </si>
  <si>
    <t>dgg m bv with irregular carbonate veining</t>
  </si>
  <si>
    <t>dgg b fuff shale</t>
  </si>
  <si>
    <t xml:space="preserve">dgg m bv  </t>
  </si>
  <si>
    <t>dgg fine grained agglomerate (lapilli up to 7mm across</t>
  </si>
  <si>
    <t>dgg coarse grained agglomerate (lapilli up to 20mm across</t>
  </si>
  <si>
    <t>dg m dolomited bv</t>
  </si>
  <si>
    <t>dg b tuff shale</t>
  </si>
  <si>
    <t xml:space="preserve">dg m bv dolomitised </t>
  </si>
  <si>
    <t>dg sheared and dolomitised bv</t>
  </si>
  <si>
    <t>lg-dg agglomerate - fragments up to 7mm  across</t>
  </si>
  <si>
    <t>mg fine grained banded tuff</t>
  </si>
  <si>
    <t>black shale with minor quartzite laminae</t>
  </si>
  <si>
    <t>banded white carbonate vein infilling</t>
  </si>
  <si>
    <t>banded mangonosiderite and brown limonite vein infilling (M1-4)</t>
  </si>
  <si>
    <t>banded manganosiderite with minor disseminated sph and galena (M1-5)</t>
  </si>
  <si>
    <t>mg fine grained tuff and minor dissem CPY</t>
  </si>
  <si>
    <t>yellow brown weathered bv</t>
  </si>
  <si>
    <t>mg b tuff</t>
  </si>
  <si>
    <t>mg massive dol bv</t>
  </si>
  <si>
    <t>dg massive bv with irreguler dolomitisation and oxidation</t>
  </si>
  <si>
    <t>yellow brown oxidised bv with occasional variolite textures</t>
  </si>
  <si>
    <t>dgg m dol bv</t>
  </si>
  <si>
    <t>d brown agglon with lappilli of bv up to 12mm across</t>
  </si>
  <si>
    <t>dg black chlorite (tuff) shale well banded</t>
  </si>
  <si>
    <t>dgg m bv with varolite and breccia textures</t>
  </si>
  <si>
    <t>dgg agglom with lappilli up to 25mm across</t>
  </si>
  <si>
    <t>dgg chlorite tuff shale</t>
  </si>
  <si>
    <t>dg agglom with lapilli up to 12mm across</t>
  </si>
  <si>
    <t>dg b chloritic shale (tuff)</t>
  </si>
  <si>
    <t>dgg variolite (petrol, specimins for TG vallence @ 98-99m</t>
  </si>
  <si>
    <t>dg - coarse grained agglomerate</t>
  </si>
  <si>
    <t xml:space="preserve">dgg fine grained agglomerate  </t>
  </si>
  <si>
    <t>dg, sheared and dol, bv</t>
  </si>
  <si>
    <t>dgg m bv with occasional varolite  textures</t>
  </si>
  <si>
    <t>dg, b tuff</t>
  </si>
  <si>
    <t>dgg, m bv</t>
  </si>
  <si>
    <t>dgg, b tuff with minor fine grained agglom, horizons</t>
  </si>
  <si>
    <t>dgg, m , bv with minor disseminated pyrite and occasional variolitie textures</t>
  </si>
  <si>
    <t>dg, m, dol, bv</t>
  </si>
  <si>
    <t>dg, b tuff with irregular dolomitisation</t>
  </si>
  <si>
    <t>dg - black b shale with minor qtzite laminate with dissem pyrite</t>
  </si>
  <si>
    <t>dgg, sheared and dol, bv</t>
  </si>
  <si>
    <t xml:space="preserve">brecciated vein; maganosiderite and sph and galena and minor white dolomite; breccia of bv; cockark textures </t>
  </si>
  <si>
    <t>dgg, bv, heavily dolomitised is cut by dol, vein</t>
  </si>
  <si>
    <t>white dolomite vein with breccia fragments of bv</t>
  </si>
  <si>
    <t>dg, sheared and dol bv</t>
  </si>
  <si>
    <t>crustified white dol, vein with central vugs</t>
  </si>
  <si>
    <t>vein of maganositerite and minor sph and galena</t>
  </si>
  <si>
    <t>dgg sheared dol bv</t>
  </si>
  <si>
    <t>dg, b, tuff</t>
  </si>
  <si>
    <t>dgg sheared bv - very heavily dolomitised</t>
  </si>
  <si>
    <t>banded and cockade magenosiderite , minor sph galena with breccia fragments of bv veined by later dolomite</t>
  </si>
  <si>
    <t>dg - black shale with minor qtzite laminae and breccia structures</t>
  </si>
  <si>
    <t>mg, b, tuff</t>
  </si>
  <si>
    <t>dgg, m , bvc with minor tuff horizons</t>
  </si>
  <si>
    <t>dgg, sheared and dol, bv with interbedded tuff horizons</t>
  </si>
  <si>
    <t>dgg, m, bv</t>
  </si>
  <si>
    <t>sample</t>
  </si>
  <si>
    <t>tr</t>
  </si>
  <si>
    <t>angle to axis</t>
  </si>
  <si>
    <t>depth (m)</t>
  </si>
  <si>
    <t>depth (feet)</t>
  </si>
  <si>
    <t>carbonate vein</t>
  </si>
  <si>
    <t>carbonate vein with breccia fragments of bv and tuff</t>
  </si>
  <si>
    <t>banded crustified and brecciated carbonate vein with minor sphalerite</t>
  </si>
  <si>
    <t>banded carb vein with brecia fragments of bv</t>
  </si>
  <si>
    <t>irregular carb vein</t>
  </si>
  <si>
    <t xml:space="preserve">banded carb vein  </t>
  </si>
  <si>
    <t>carb vein</t>
  </si>
  <si>
    <t>banded carb vein with central brown limonite infill</t>
  </si>
  <si>
    <t>banded crustified carbonate vein with cockade textures</t>
  </si>
  <si>
    <t>carbonate vein with cockade textures 12mm breccia fragments</t>
  </si>
  <si>
    <t>carbonate vein with central vugs and breccia fragments of bv</t>
  </si>
  <si>
    <t>banded carb vein with centreal vugs</t>
  </si>
  <si>
    <t>banded carb vein with minor sphalerite and galena 7mm breccia</t>
  </si>
  <si>
    <t>banded carb vein</t>
  </si>
  <si>
    <t>banded carb vein with breccia fragments</t>
  </si>
  <si>
    <t>banded carb vein with minor sphalerite and galena</t>
  </si>
  <si>
    <t>width inches</t>
  </si>
  <si>
    <t>with cms</t>
  </si>
  <si>
    <t>massive dolomited vein</t>
  </si>
  <si>
    <t>white dolomite vein - massive</t>
  </si>
  <si>
    <t>banded dolomite vein</t>
  </si>
  <si>
    <t>banded carbonate vein</t>
  </si>
  <si>
    <t>banded dolomite limonite vein</t>
  </si>
  <si>
    <t>carbonate vein with breccia fragments of tuff and wall rocks</t>
  </si>
  <si>
    <t xml:space="preserve">white dolomite vein  </t>
  </si>
  <si>
    <t>banded white dolomite vein</t>
  </si>
  <si>
    <t>white dol vein</t>
  </si>
  <si>
    <t>white dolmite vein</t>
  </si>
  <si>
    <t>banded white dolomite vein with brecciated fragments of basic volcanics</t>
  </si>
  <si>
    <t xml:space="preserve">well banded dolomite - magano siderite with central vug </t>
  </si>
  <si>
    <t>banded crustified mangosiderite vein with white dolomite with breccia</t>
  </si>
  <si>
    <t>banded crustified and cockade vein of magnosiderite and white dolomite</t>
  </si>
  <si>
    <t>white dol vein with brecia fragments of bv and py scain on wall @ 110m</t>
  </si>
  <si>
    <t>banded white dol vein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</si>
</sst>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18" fillId="0" borderId="0" xfId="0" applyFont="1"/>
    <xf numFmtId="0" fontId="0" fillId="0" borderId="0" xfId="0" applyFont="1"/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33"/>
  <sheetViews>
    <sheetView workbookViewId="0">
      <selection activeCell="A17" sqref="A17"/>
    </sheetView>
  </sheetViews>
  <sheetFormatPr defaultRowHeight="15"/>
  <cols>
    <col min="2" max="2" width="9.140625" style="3"/>
    <col min="3" max="3" width="11.85546875" bestFit="1" customWidth="1"/>
    <col min="4" max="4" width="10" style="3" bestFit="1" customWidth="1"/>
    <col min="5" max="5" width="9" bestFit="1" customWidth="1"/>
    <col min="6" max="6" width="10" style="3" bestFit="1" customWidth="1"/>
    <col min="7" max="7" width="8.28515625" bestFit="1" customWidth="1"/>
    <col min="8" max="8" width="9.140625" style="3"/>
    <col min="10" max="10" width="9.140625" style="3"/>
  </cols>
  <sheetData>
    <row r="1" spans="1:17">
      <c r="A1" s="3" t="s">
        <v>0</v>
      </c>
      <c r="B1" s="3" t="s">
        <v>127</v>
      </c>
      <c r="C1" s="3" t="s">
        <v>9</v>
      </c>
      <c r="D1" s="3" t="s">
        <v>10</v>
      </c>
      <c r="E1" s="3" t="s">
        <v>11</v>
      </c>
      <c r="F1" s="3" t="s">
        <v>12</v>
      </c>
      <c r="G1" s="3" t="s">
        <v>13</v>
      </c>
      <c r="H1" s="3" t="s">
        <v>6</v>
      </c>
      <c r="I1" s="3" t="s">
        <v>1</v>
      </c>
      <c r="J1" s="3" t="s">
        <v>8</v>
      </c>
      <c r="K1" s="3" t="s">
        <v>2</v>
      </c>
      <c r="L1" s="3" t="s">
        <v>7</v>
      </c>
      <c r="M1" s="3"/>
      <c r="N1" s="3"/>
      <c r="O1" s="3"/>
      <c r="P1" s="3"/>
      <c r="Q1" s="3"/>
    </row>
    <row r="2" spans="1:17">
      <c r="A2" s="2" t="s">
        <v>3</v>
      </c>
      <c r="B2" s="2">
        <v>1</v>
      </c>
      <c r="C2" s="2">
        <v>349</v>
      </c>
      <c r="D2" s="1">
        <f>C2*0.3048</f>
        <v>106.37520000000001</v>
      </c>
      <c r="E2" s="2">
        <v>349.9</v>
      </c>
      <c r="F2" s="2">
        <f>E2*0.3048</f>
        <v>106.64952</v>
      </c>
      <c r="G2" s="2">
        <f>F2-D2</f>
        <v>0.2743199999999888</v>
      </c>
      <c r="H2" s="2">
        <v>0.06</v>
      </c>
      <c r="I2" s="2">
        <f>H2*10000</f>
        <v>600</v>
      </c>
      <c r="J2" s="2">
        <v>0.2</v>
      </c>
      <c r="K2" s="2">
        <f>J2*10000</f>
        <v>2000</v>
      </c>
      <c r="L2" s="2">
        <v>0.1</v>
      </c>
    </row>
    <row r="3" spans="1:17">
      <c r="A3" s="2" t="s">
        <v>3</v>
      </c>
      <c r="B3" s="2">
        <v>2</v>
      </c>
      <c r="C3" s="2">
        <v>351</v>
      </c>
      <c r="D3" s="1">
        <f t="shared" ref="D3:D16" si="0">C3*0.3048</f>
        <v>106.98480000000001</v>
      </c>
      <c r="E3" s="2">
        <v>352.8</v>
      </c>
      <c r="F3" s="2">
        <f t="shared" ref="F3:F16" si="1">E3*0.3048</f>
        <v>107.53344000000001</v>
      </c>
      <c r="G3" s="2">
        <f t="shared" ref="G3:G16" si="2">F3-D3</f>
        <v>0.54864000000000601</v>
      </c>
      <c r="H3" s="2">
        <v>0.12</v>
      </c>
      <c r="I3" s="2">
        <f t="shared" ref="I3:I8" si="3">H3*10000</f>
        <v>1200</v>
      </c>
      <c r="J3" s="2">
        <v>0.68</v>
      </c>
      <c r="K3" s="2">
        <f t="shared" ref="K3:K11" si="4">J3*10000</f>
        <v>6800.0000000000009</v>
      </c>
      <c r="L3" s="2">
        <v>0.1</v>
      </c>
    </row>
    <row r="4" spans="1:17">
      <c r="A4" s="2" t="s">
        <v>3</v>
      </c>
      <c r="B4" s="2">
        <v>3</v>
      </c>
      <c r="C4" s="2">
        <v>410.7</v>
      </c>
      <c r="D4" s="1">
        <f t="shared" si="0"/>
        <v>125.18136</v>
      </c>
      <c r="E4" s="2">
        <v>411.5</v>
      </c>
      <c r="F4" s="2">
        <f t="shared" si="1"/>
        <v>125.4252</v>
      </c>
      <c r="G4" s="2">
        <f t="shared" si="2"/>
        <v>0.24384000000000583</v>
      </c>
      <c r="H4" s="2">
        <v>0.25</v>
      </c>
      <c r="I4" s="2">
        <f t="shared" si="3"/>
        <v>2500</v>
      </c>
      <c r="J4" s="2">
        <v>0.89</v>
      </c>
      <c r="K4" s="2">
        <f t="shared" si="4"/>
        <v>8900</v>
      </c>
      <c r="L4" s="2">
        <v>0.2</v>
      </c>
    </row>
    <row r="5" spans="1:17">
      <c r="A5" s="2" t="s">
        <v>3</v>
      </c>
      <c r="B5" s="2">
        <v>4</v>
      </c>
      <c r="C5" s="2">
        <v>488.6</v>
      </c>
      <c r="D5" s="1">
        <f t="shared" si="0"/>
        <v>148.92528000000001</v>
      </c>
      <c r="E5" s="2">
        <v>490.2</v>
      </c>
      <c r="F5" s="2">
        <f t="shared" si="1"/>
        <v>149.41296</v>
      </c>
      <c r="G5" s="2">
        <f t="shared" si="2"/>
        <v>0.48767999999998324</v>
      </c>
      <c r="H5" s="2">
        <v>0.02</v>
      </c>
      <c r="I5" s="2">
        <f t="shared" si="3"/>
        <v>200</v>
      </c>
      <c r="J5" s="2">
        <v>0.12</v>
      </c>
      <c r="K5" s="2">
        <f t="shared" si="4"/>
        <v>1200</v>
      </c>
      <c r="L5" s="2">
        <v>0.1</v>
      </c>
    </row>
    <row r="6" spans="1:17">
      <c r="A6" s="2" t="s">
        <v>3</v>
      </c>
      <c r="B6" s="2">
        <v>5</v>
      </c>
      <c r="C6" s="2">
        <v>490.2</v>
      </c>
      <c r="D6" s="1">
        <f t="shared" si="0"/>
        <v>149.41296</v>
      </c>
      <c r="E6" s="2">
        <v>492.2</v>
      </c>
      <c r="F6" s="2">
        <f t="shared" si="1"/>
        <v>150.02256</v>
      </c>
      <c r="G6" s="2">
        <f t="shared" si="2"/>
        <v>0.60960000000000036</v>
      </c>
      <c r="H6" s="2">
        <v>0.15</v>
      </c>
      <c r="I6" s="2">
        <f t="shared" si="3"/>
        <v>1500</v>
      </c>
      <c r="J6" s="2">
        <v>0.78</v>
      </c>
      <c r="K6" s="2">
        <f t="shared" si="4"/>
        <v>7800</v>
      </c>
      <c r="L6" s="2">
        <v>0.2</v>
      </c>
    </row>
    <row r="7" spans="1:17">
      <c r="A7" s="3" t="s">
        <v>4</v>
      </c>
      <c r="B7" s="2">
        <v>1</v>
      </c>
      <c r="C7" s="2">
        <v>631.5</v>
      </c>
      <c r="D7" s="1">
        <f t="shared" si="0"/>
        <v>192.4812</v>
      </c>
      <c r="E7" s="2">
        <v>633.4</v>
      </c>
      <c r="F7" s="2">
        <f t="shared" si="1"/>
        <v>193.06031999999999</v>
      </c>
      <c r="G7" s="2">
        <f t="shared" si="2"/>
        <v>0.57911999999998898</v>
      </c>
      <c r="H7" s="2">
        <v>1.8</v>
      </c>
      <c r="I7" s="2">
        <f t="shared" si="3"/>
        <v>18000</v>
      </c>
      <c r="J7" s="2">
        <v>4</v>
      </c>
      <c r="K7" s="2">
        <f t="shared" si="4"/>
        <v>40000</v>
      </c>
      <c r="L7" s="3" t="s">
        <v>26</v>
      </c>
    </row>
    <row r="8" spans="1:17">
      <c r="A8" s="3" t="s">
        <v>4</v>
      </c>
      <c r="B8" s="2">
        <v>2</v>
      </c>
      <c r="C8" s="2">
        <v>633.4</v>
      </c>
      <c r="D8" s="1">
        <f t="shared" si="0"/>
        <v>193.06031999999999</v>
      </c>
      <c r="E8" s="2">
        <v>636.4</v>
      </c>
      <c r="F8" s="2">
        <f t="shared" si="1"/>
        <v>193.97471999999999</v>
      </c>
      <c r="G8" s="2">
        <f t="shared" si="2"/>
        <v>0.91440000000000055</v>
      </c>
      <c r="H8" s="2">
        <v>0.37</v>
      </c>
      <c r="I8" s="2">
        <f t="shared" si="3"/>
        <v>3700</v>
      </c>
      <c r="J8" s="3" t="s">
        <v>128</v>
      </c>
      <c r="K8" s="3" t="s">
        <v>128</v>
      </c>
      <c r="L8" s="3" t="s">
        <v>26</v>
      </c>
    </row>
    <row r="9" spans="1:17">
      <c r="A9" s="3" t="s">
        <v>4</v>
      </c>
      <c r="B9" s="2">
        <v>3</v>
      </c>
      <c r="C9" s="2">
        <v>636.4</v>
      </c>
      <c r="D9" s="1">
        <f t="shared" si="0"/>
        <v>193.97471999999999</v>
      </c>
      <c r="E9" s="2">
        <v>640.9</v>
      </c>
      <c r="F9" s="2">
        <f t="shared" si="1"/>
        <v>195.34631999999999</v>
      </c>
      <c r="G9" s="2">
        <f t="shared" si="2"/>
        <v>1.3716000000000008</v>
      </c>
      <c r="H9" s="3" t="s">
        <v>128</v>
      </c>
      <c r="I9" s="3" t="s">
        <v>128</v>
      </c>
      <c r="J9" s="3" t="s">
        <v>128</v>
      </c>
      <c r="K9" s="3" t="s">
        <v>128</v>
      </c>
      <c r="L9" s="3" t="s">
        <v>26</v>
      </c>
    </row>
    <row r="10" spans="1:17">
      <c r="A10" s="3" t="s">
        <v>4</v>
      </c>
      <c r="B10" s="2">
        <v>4</v>
      </c>
      <c r="C10" s="2">
        <v>643</v>
      </c>
      <c r="D10" s="1">
        <f t="shared" si="0"/>
        <v>195.9864</v>
      </c>
      <c r="E10" s="2">
        <v>644</v>
      </c>
      <c r="F10" s="2">
        <f t="shared" si="1"/>
        <v>196.2912</v>
      </c>
      <c r="G10" s="2">
        <f t="shared" si="2"/>
        <v>0.30480000000000018</v>
      </c>
      <c r="H10" s="3" t="s">
        <v>128</v>
      </c>
      <c r="I10" s="3" t="s">
        <v>128</v>
      </c>
      <c r="J10" s="3">
        <v>0.05</v>
      </c>
      <c r="K10" s="2">
        <f t="shared" si="4"/>
        <v>500</v>
      </c>
      <c r="L10" s="3" t="s">
        <v>26</v>
      </c>
    </row>
    <row r="11" spans="1:17">
      <c r="A11" s="3" t="s">
        <v>4</v>
      </c>
      <c r="B11" s="2">
        <v>5</v>
      </c>
      <c r="C11" s="2">
        <v>669.6</v>
      </c>
      <c r="D11" s="1">
        <f t="shared" si="0"/>
        <v>204.09408000000002</v>
      </c>
      <c r="E11" s="2">
        <v>670</v>
      </c>
      <c r="F11" s="2">
        <f t="shared" si="1"/>
        <v>204.21600000000001</v>
      </c>
      <c r="G11" s="2">
        <f t="shared" si="2"/>
        <v>0.1219199999999887</v>
      </c>
      <c r="H11" s="3" t="s">
        <v>128</v>
      </c>
      <c r="I11" s="3" t="s">
        <v>128</v>
      </c>
      <c r="J11" s="3">
        <v>0.53</v>
      </c>
      <c r="K11" s="2">
        <f t="shared" si="4"/>
        <v>5300</v>
      </c>
      <c r="L11" s="3" t="s">
        <v>26</v>
      </c>
    </row>
    <row r="12" spans="1:17">
      <c r="A12" s="3" t="s">
        <v>4</v>
      </c>
      <c r="B12" s="2">
        <v>6</v>
      </c>
      <c r="C12" s="2">
        <v>670</v>
      </c>
      <c r="D12" s="1">
        <f t="shared" si="0"/>
        <v>204.21600000000001</v>
      </c>
      <c r="E12" s="2">
        <v>671</v>
      </c>
      <c r="F12" s="2">
        <f t="shared" si="1"/>
        <v>204.52080000000001</v>
      </c>
      <c r="G12" s="2">
        <f t="shared" si="2"/>
        <v>0.30480000000000018</v>
      </c>
      <c r="H12" s="3" t="s">
        <v>128</v>
      </c>
      <c r="I12" s="3" t="s">
        <v>128</v>
      </c>
      <c r="J12" s="3" t="s">
        <v>128</v>
      </c>
      <c r="K12" s="3" t="s">
        <v>128</v>
      </c>
      <c r="L12" s="3" t="s">
        <v>26</v>
      </c>
    </row>
    <row r="13" spans="1:17">
      <c r="A13" s="3" t="s">
        <v>4</v>
      </c>
      <c r="B13" s="2">
        <v>7</v>
      </c>
      <c r="C13" s="2">
        <v>780.6</v>
      </c>
      <c r="D13" s="1">
        <f t="shared" si="0"/>
        <v>237.92688000000001</v>
      </c>
      <c r="E13" s="2">
        <v>782.1</v>
      </c>
      <c r="F13" s="2">
        <f t="shared" si="1"/>
        <v>238.38408000000001</v>
      </c>
      <c r="G13" s="2">
        <f t="shared" si="2"/>
        <v>0.45720000000000027</v>
      </c>
      <c r="H13" s="3" t="s">
        <v>128</v>
      </c>
      <c r="I13" s="3" t="s">
        <v>128</v>
      </c>
      <c r="J13" s="3" t="s">
        <v>128</v>
      </c>
      <c r="K13" s="3" t="s">
        <v>128</v>
      </c>
      <c r="L13" s="3" t="s">
        <v>128</v>
      </c>
    </row>
    <row r="14" spans="1:17">
      <c r="A14" s="3" t="s">
        <v>4</v>
      </c>
      <c r="B14" s="2">
        <v>8</v>
      </c>
      <c r="C14" s="2">
        <v>782.1</v>
      </c>
      <c r="D14" s="1">
        <f t="shared" si="0"/>
        <v>238.38408000000001</v>
      </c>
      <c r="E14" s="2">
        <v>784.8</v>
      </c>
      <c r="F14" s="2">
        <f t="shared" si="1"/>
        <v>239.20704000000001</v>
      </c>
      <c r="G14" s="2">
        <f t="shared" si="2"/>
        <v>0.82295999999999481</v>
      </c>
      <c r="H14" s="3" t="s">
        <v>128</v>
      </c>
      <c r="I14" s="3" t="s">
        <v>128</v>
      </c>
      <c r="J14">
        <v>0.11</v>
      </c>
      <c r="K14" s="3" t="s">
        <v>128</v>
      </c>
      <c r="L14" s="3" t="s">
        <v>128</v>
      </c>
    </row>
    <row r="15" spans="1:17">
      <c r="A15" s="3" t="s">
        <v>4</v>
      </c>
      <c r="B15" s="2">
        <v>9</v>
      </c>
      <c r="C15" s="2">
        <v>784.8</v>
      </c>
      <c r="D15" s="1">
        <f t="shared" si="0"/>
        <v>239.20704000000001</v>
      </c>
      <c r="E15" s="2">
        <v>787.2</v>
      </c>
      <c r="F15" s="2">
        <f t="shared" si="1"/>
        <v>239.93856000000002</v>
      </c>
      <c r="G15" s="2">
        <f t="shared" si="2"/>
        <v>0.73152000000001749</v>
      </c>
      <c r="H15" s="3" t="s">
        <v>128</v>
      </c>
      <c r="I15" s="3" t="s">
        <v>128</v>
      </c>
      <c r="J15">
        <v>0.17</v>
      </c>
      <c r="K15" s="3" t="s">
        <v>128</v>
      </c>
      <c r="L15" s="3" t="s">
        <v>128</v>
      </c>
    </row>
    <row r="16" spans="1:17">
      <c r="A16" s="3" t="s">
        <v>4</v>
      </c>
      <c r="B16" s="2">
        <v>10</v>
      </c>
      <c r="C16" s="2">
        <v>787.2</v>
      </c>
      <c r="D16" s="1">
        <f t="shared" si="0"/>
        <v>239.93856000000002</v>
      </c>
      <c r="E16" s="2">
        <v>790.3</v>
      </c>
      <c r="F16" s="2">
        <f t="shared" si="1"/>
        <v>240.88344000000001</v>
      </c>
      <c r="G16" s="2">
        <f t="shared" si="2"/>
        <v>0.94487999999998351</v>
      </c>
      <c r="H16" s="3" t="s">
        <v>128</v>
      </c>
      <c r="I16" s="3" t="s">
        <v>128</v>
      </c>
      <c r="J16">
        <v>0.24</v>
      </c>
      <c r="K16" s="3" t="s">
        <v>128</v>
      </c>
      <c r="L16" s="3" t="s">
        <v>128</v>
      </c>
    </row>
    <row r="17" spans="1:1">
      <c r="A17" s="3"/>
    </row>
    <row r="18" spans="1:1">
      <c r="A18" s="3"/>
    </row>
    <row r="19" spans="1:1">
      <c r="A19" s="3"/>
    </row>
    <row r="20" spans="1:1">
      <c r="A20" s="3"/>
    </row>
    <row r="21" spans="1:1">
      <c r="A21" s="3"/>
    </row>
    <row r="22" spans="1:1">
      <c r="A22" s="3"/>
    </row>
    <row r="23" spans="1:1">
      <c r="A23" s="3"/>
    </row>
    <row r="24" spans="1:1">
      <c r="A24" s="3"/>
    </row>
    <row r="25" spans="1:1">
      <c r="A25" s="3"/>
    </row>
    <row r="26" spans="1:1">
      <c r="A26" s="3"/>
    </row>
    <row r="27" spans="1:1">
      <c r="A27" s="3"/>
    </row>
    <row r="28" spans="1:1">
      <c r="A28" s="3"/>
    </row>
    <row r="29" spans="1:1">
      <c r="A29" s="3"/>
    </row>
    <row r="30" spans="1:1">
      <c r="A30" s="3"/>
    </row>
    <row r="31" spans="1:1">
      <c r="A31" s="3"/>
    </row>
    <row r="32" spans="1:1">
      <c r="A32" s="3"/>
    </row>
    <row r="33" spans="1:1">
      <c r="A33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91"/>
  <sheetViews>
    <sheetView zoomScaleNormal="100" workbookViewId="0">
      <selection sqref="A1:F1"/>
    </sheetView>
  </sheetViews>
  <sheetFormatPr defaultRowHeight="15"/>
  <cols>
    <col min="2" max="2" width="11.85546875" bestFit="1" customWidth="1"/>
    <col min="3" max="3" width="11.85546875" style="3" customWidth="1"/>
    <col min="4" max="4" width="9" bestFit="1" customWidth="1"/>
    <col min="6" max="6" width="91" customWidth="1"/>
  </cols>
  <sheetData>
    <row r="1" spans="1:6">
      <c r="A1" s="3" t="s">
        <v>0</v>
      </c>
      <c r="B1" s="3" t="s">
        <v>9</v>
      </c>
      <c r="C1" s="3" t="s">
        <v>10</v>
      </c>
      <c r="D1" s="3" t="s">
        <v>11</v>
      </c>
      <c r="E1" s="3" t="s">
        <v>14</v>
      </c>
      <c r="F1" s="3" t="s">
        <v>16</v>
      </c>
    </row>
    <row r="2" spans="1:6">
      <c r="A2" s="3" t="s">
        <v>3</v>
      </c>
      <c r="B2">
        <v>0</v>
      </c>
      <c r="C2" s="3">
        <f>B2*0.3048</f>
        <v>0</v>
      </c>
      <c r="D2">
        <v>3</v>
      </c>
      <c r="E2" s="3">
        <f>D2*0.3048</f>
        <v>0.9144000000000001</v>
      </c>
      <c r="F2" s="3" t="s">
        <v>53</v>
      </c>
    </row>
    <row r="3" spans="1:6">
      <c r="A3" s="3" t="s">
        <v>3</v>
      </c>
      <c r="B3">
        <v>3</v>
      </c>
      <c r="C3" s="3">
        <f t="shared" ref="C3:C39" si="0">B3*0.3048</f>
        <v>0.9144000000000001</v>
      </c>
      <c r="D3">
        <v>17.600000000000001</v>
      </c>
      <c r="E3" s="3">
        <f t="shared" ref="E3:E39" si="1">D3*0.3048</f>
        <v>5.3644800000000004</v>
      </c>
      <c r="F3" s="3" t="s">
        <v>54</v>
      </c>
    </row>
    <row r="4" spans="1:6">
      <c r="A4" s="3" t="s">
        <v>3</v>
      </c>
      <c r="B4">
        <v>17.600000000000001</v>
      </c>
      <c r="C4" s="3">
        <f t="shared" si="0"/>
        <v>5.3644800000000004</v>
      </c>
      <c r="D4">
        <v>26.6</v>
      </c>
      <c r="E4" s="3">
        <f t="shared" si="1"/>
        <v>8.1076800000000002</v>
      </c>
      <c r="F4" s="3" t="s">
        <v>53</v>
      </c>
    </row>
    <row r="5" spans="1:6">
      <c r="A5" s="3" t="s">
        <v>3</v>
      </c>
      <c r="B5">
        <v>26.6</v>
      </c>
      <c r="C5" s="3">
        <f t="shared" si="0"/>
        <v>8.1076800000000002</v>
      </c>
      <c r="D5">
        <v>34</v>
      </c>
      <c r="E5" s="3">
        <f t="shared" si="1"/>
        <v>10.363200000000001</v>
      </c>
      <c r="F5" s="3" t="s">
        <v>55</v>
      </c>
    </row>
    <row r="6" spans="1:6">
      <c r="A6" s="3" t="s">
        <v>3</v>
      </c>
      <c r="B6">
        <v>34</v>
      </c>
      <c r="C6" s="3">
        <f t="shared" si="0"/>
        <v>10.363200000000001</v>
      </c>
      <c r="D6">
        <v>37</v>
      </c>
      <c r="E6" s="3">
        <f t="shared" si="1"/>
        <v>11.277600000000001</v>
      </c>
      <c r="F6" s="3" t="s">
        <v>56</v>
      </c>
    </row>
    <row r="7" spans="1:6">
      <c r="A7" s="3" t="s">
        <v>3</v>
      </c>
      <c r="B7" s="3">
        <v>37</v>
      </c>
      <c r="C7" s="3">
        <f t="shared" si="0"/>
        <v>11.277600000000001</v>
      </c>
      <c r="D7">
        <v>40</v>
      </c>
      <c r="E7" s="3">
        <f t="shared" si="1"/>
        <v>12.192</v>
      </c>
      <c r="F7" s="3" t="s">
        <v>57</v>
      </c>
    </row>
    <row r="8" spans="1:6">
      <c r="A8" s="3" t="s">
        <v>3</v>
      </c>
      <c r="B8" s="3">
        <v>40</v>
      </c>
      <c r="C8" s="3">
        <f t="shared" si="0"/>
        <v>12.192</v>
      </c>
      <c r="D8">
        <v>51</v>
      </c>
      <c r="E8" s="3">
        <f t="shared" si="1"/>
        <v>15.5448</v>
      </c>
      <c r="F8" s="3" t="s">
        <v>58</v>
      </c>
    </row>
    <row r="9" spans="1:6">
      <c r="A9" s="3" t="s">
        <v>3</v>
      </c>
      <c r="B9" s="3">
        <v>51</v>
      </c>
      <c r="C9" s="3">
        <f t="shared" si="0"/>
        <v>15.5448</v>
      </c>
      <c r="D9">
        <v>62.6</v>
      </c>
      <c r="E9" s="3">
        <f t="shared" si="1"/>
        <v>19.080480000000001</v>
      </c>
      <c r="F9" s="3" t="s">
        <v>57</v>
      </c>
    </row>
    <row r="10" spans="1:6">
      <c r="A10" s="3" t="s">
        <v>3</v>
      </c>
      <c r="B10" s="3">
        <v>62.6</v>
      </c>
      <c r="C10" s="3">
        <f t="shared" si="0"/>
        <v>19.080480000000001</v>
      </c>
      <c r="D10">
        <v>64</v>
      </c>
      <c r="E10" s="3">
        <f t="shared" si="1"/>
        <v>19.507200000000001</v>
      </c>
      <c r="F10" s="3" t="s">
        <v>56</v>
      </c>
    </row>
    <row r="11" spans="1:6">
      <c r="A11" s="3" t="s">
        <v>3</v>
      </c>
      <c r="B11" s="3">
        <v>64</v>
      </c>
      <c r="C11" s="3">
        <f t="shared" si="0"/>
        <v>19.507200000000001</v>
      </c>
      <c r="D11">
        <v>64.900000000000006</v>
      </c>
      <c r="E11" s="3">
        <f t="shared" si="1"/>
        <v>19.781520000000004</v>
      </c>
      <c r="F11" s="3" t="s">
        <v>59</v>
      </c>
    </row>
    <row r="12" spans="1:6">
      <c r="A12" s="3" t="s">
        <v>3</v>
      </c>
      <c r="B12" s="3">
        <v>64.900000000000006</v>
      </c>
      <c r="C12" s="3">
        <f t="shared" si="0"/>
        <v>19.781520000000004</v>
      </c>
      <c r="D12">
        <v>66.400000000000006</v>
      </c>
      <c r="E12" s="3">
        <f t="shared" si="1"/>
        <v>20.238720000000004</v>
      </c>
      <c r="F12" s="3" t="s">
        <v>58</v>
      </c>
    </row>
    <row r="13" spans="1:6">
      <c r="A13" s="3" t="s">
        <v>3</v>
      </c>
      <c r="B13" s="3">
        <v>66.400000000000006</v>
      </c>
      <c r="C13" s="3">
        <f t="shared" si="0"/>
        <v>20.238720000000004</v>
      </c>
      <c r="D13">
        <v>68.400000000000006</v>
      </c>
      <c r="E13" s="3">
        <f t="shared" si="1"/>
        <v>20.848320000000001</v>
      </c>
      <c r="F13" s="3" t="s">
        <v>59</v>
      </c>
    </row>
    <row r="14" spans="1:6">
      <c r="A14" s="3" t="s">
        <v>3</v>
      </c>
      <c r="B14" s="3">
        <v>68.400000000000006</v>
      </c>
      <c r="C14" s="3">
        <f t="shared" si="0"/>
        <v>20.848320000000001</v>
      </c>
      <c r="D14">
        <v>70.599999999999994</v>
      </c>
      <c r="E14" s="3">
        <f t="shared" si="1"/>
        <v>21.518879999999999</v>
      </c>
      <c r="F14" s="3" t="s">
        <v>60</v>
      </c>
    </row>
    <row r="15" spans="1:6">
      <c r="A15" s="3" t="s">
        <v>3</v>
      </c>
      <c r="B15" s="3">
        <v>70.599999999999994</v>
      </c>
      <c r="C15" s="3">
        <f t="shared" si="0"/>
        <v>21.518879999999999</v>
      </c>
      <c r="D15">
        <v>85.9</v>
      </c>
      <c r="E15" s="3">
        <f t="shared" si="1"/>
        <v>26.182320000000004</v>
      </c>
      <c r="F15" s="3" t="s">
        <v>61</v>
      </c>
    </row>
    <row r="16" spans="1:6">
      <c r="A16" s="3" t="s">
        <v>3</v>
      </c>
      <c r="B16" s="3">
        <v>85.9</v>
      </c>
      <c r="C16" s="3">
        <f t="shared" si="0"/>
        <v>26.182320000000004</v>
      </c>
      <c r="D16">
        <v>86.3</v>
      </c>
      <c r="E16" s="3">
        <f t="shared" si="1"/>
        <v>26.30424</v>
      </c>
      <c r="F16" s="3" t="s">
        <v>62</v>
      </c>
    </row>
    <row r="17" spans="1:6">
      <c r="A17" s="3" t="s">
        <v>3</v>
      </c>
      <c r="B17" s="3">
        <v>86.3</v>
      </c>
      <c r="C17" s="3">
        <f t="shared" si="0"/>
        <v>26.30424</v>
      </c>
      <c r="D17">
        <v>89.3</v>
      </c>
      <c r="E17" s="3">
        <f t="shared" si="1"/>
        <v>27.218640000000001</v>
      </c>
      <c r="F17" s="3" t="s">
        <v>63</v>
      </c>
    </row>
    <row r="18" spans="1:6">
      <c r="A18" s="3" t="s">
        <v>3</v>
      </c>
      <c r="B18" s="3">
        <v>89.3</v>
      </c>
      <c r="C18" s="3">
        <f t="shared" si="0"/>
        <v>27.218640000000001</v>
      </c>
      <c r="D18">
        <v>119.6</v>
      </c>
      <c r="E18" s="3">
        <f t="shared" si="1"/>
        <v>36.454079999999998</v>
      </c>
      <c r="F18" s="3" t="s">
        <v>61</v>
      </c>
    </row>
    <row r="19" spans="1:6">
      <c r="A19" s="3" t="s">
        <v>3</v>
      </c>
      <c r="B19" s="3">
        <v>119.6</v>
      </c>
      <c r="C19" s="3">
        <f t="shared" si="0"/>
        <v>36.454079999999998</v>
      </c>
      <c r="D19">
        <v>147</v>
      </c>
      <c r="E19" s="3">
        <f t="shared" si="1"/>
        <v>44.805600000000005</v>
      </c>
      <c r="F19" s="3" t="s">
        <v>64</v>
      </c>
    </row>
    <row r="20" spans="1:6">
      <c r="A20" s="3" t="s">
        <v>3</v>
      </c>
      <c r="B20" s="3">
        <v>147</v>
      </c>
      <c r="C20" s="3">
        <f t="shared" si="0"/>
        <v>44.805600000000005</v>
      </c>
      <c r="D20">
        <v>169.6</v>
      </c>
      <c r="E20" s="3">
        <f t="shared" si="1"/>
        <v>51.69408</v>
      </c>
      <c r="F20" s="3" t="s">
        <v>65</v>
      </c>
    </row>
    <row r="21" spans="1:6">
      <c r="A21" s="3" t="s">
        <v>3</v>
      </c>
      <c r="B21" s="3">
        <v>169.6</v>
      </c>
      <c r="C21" s="3">
        <f t="shared" si="0"/>
        <v>51.69408</v>
      </c>
      <c r="D21">
        <v>173</v>
      </c>
      <c r="E21" s="3">
        <f t="shared" si="1"/>
        <v>52.730400000000003</v>
      </c>
      <c r="F21" s="3" t="s">
        <v>66</v>
      </c>
    </row>
    <row r="22" spans="1:6">
      <c r="A22" s="3" t="s">
        <v>3</v>
      </c>
      <c r="B22" s="3">
        <v>173</v>
      </c>
      <c r="C22" s="3">
        <f t="shared" si="0"/>
        <v>52.730400000000003</v>
      </c>
      <c r="D22">
        <v>188</v>
      </c>
      <c r="E22" s="3">
        <f t="shared" si="1"/>
        <v>57.302400000000006</v>
      </c>
      <c r="F22" s="3" t="s">
        <v>67</v>
      </c>
    </row>
    <row r="23" spans="1:6">
      <c r="A23" s="3" t="s">
        <v>3</v>
      </c>
      <c r="B23" s="3">
        <v>188</v>
      </c>
      <c r="C23" s="3">
        <f t="shared" si="0"/>
        <v>57.302400000000006</v>
      </c>
      <c r="D23">
        <v>193</v>
      </c>
      <c r="E23" s="3">
        <f t="shared" si="1"/>
        <v>58.8264</v>
      </c>
      <c r="F23" s="3" t="s">
        <v>68</v>
      </c>
    </row>
    <row r="24" spans="1:6">
      <c r="A24" s="3" t="s">
        <v>3</v>
      </c>
      <c r="B24" s="3">
        <v>193</v>
      </c>
      <c r="C24" s="3">
        <f t="shared" si="0"/>
        <v>58.8264</v>
      </c>
      <c r="D24">
        <v>196</v>
      </c>
      <c r="E24" s="3">
        <f t="shared" si="1"/>
        <v>59.7408</v>
      </c>
      <c r="F24" s="3" t="s">
        <v>69</v>
      </c>
    </row>
    <row r="25" spans="1:6">
      <c r="A25" s="3" t="s">
        <v>3</v>
      </c>
      <c r="B25" s="3">
        <v>196</v>
      </c>
      <c r="C25" s="3">
        <f t="shared" si="0"/>
        <v>59.7408</v>
      </c>
      <c r="D25">
        <v>199.1</v>
      </c>
      <c r="E25" s="3">
        <f t="shared" si="1"/>
        <v>60.685679999999998</v>
      </c>
      <c r="F25" s="3" t="s">
        <v>61</v>
      </c>
    </row>
    <row r="26" spans="1:6">
      <c r="A26" s="3" t="s">
        <v>3</v>
      </c>
      <c r="B26" s="3">
        <v>199.1</v>
      </c>
      <c r="C26" s="3">
        <f t="shared" si="0"/>
        <v>60.685679999999998</v>
      </c>
      <c r="D26">
        <v>200.5</v>
      </c>
      <c r="E26" s="3">
        <f t="shared" si="1"/>
        <v>61.112400000000001</v>
      </c>
      <c r="F26" s="3" t="s">
        <v>69</v>
      </c>
    </row>
    <row r="27" spans="1:6">
      <c r="A27" s="3" t="s">
        <v>3</v>
      </c>
      <c r="B27" s="3">
        <v>200.5</v>
      </c>
      <c r="C27" s="3">
        <f t="shared" si="0"/>
        <v>61.112400000000001</v>
      </c>
      <c r="D27">
        <v>248</v>
      </c>
      <c r="E27" s="3">
        <f t="shared" si="1"/>
        <v>75.590400000000002</v>
      </c>
      <c r="F27" s="3" t="s">
        <v>70</v>
      </c>
    </row>
    <row r="28" spans="1:6">
      <c r="A28" s="3" t="s">
        <v>3</v>
      </c>
      <c r="B28" s="3">
        <v>248</v>
      </c>
      <c r="C28" s="3">
        <f t="shared" si="0"/>
        <v>75.590400000000002</v>
      </c>
      <c r="D28">
        <v>248.8</v>
      </c>
      <c r="E28" s="3">
        <f t="shared" si="1"/>
        <v>75.834240000000008</v>
      </c>
      <c r="F28" s="3" t="s">
        <v>71</v>
      </c>
    </row>
    <row r="29" spans="1:6">
      <c r="A29" s="3" t="s">
        <v>3</v>
      </c>
      <c r="B29" s="3">
        <v>248.8</v>
      </c>
      <c r="C29" s="3">
        <f t="shared" si="0"/>
        <v>75.834240000000008</v>
      </c>
      <c r="D29">
        <v>259</v>
      </c>
      <c r="E29" s="3">
        <f t="shared" si="1"/>
        <v>78.943200000000004</v>
      </c>
      <c r="F29" s="3" t="s">
        <v>61</v>
      </c>
    </row>
    <row r="30" spans="1:6">
      <c r="A30" s="3" t="s">
        <v>3</v>
      </c>
      <c r="B30" s="3">
        <v>259</v>
      </c>
      <c r="C30" s="3">
        <f t="shared" si="0"/>
        <v>78.943200000000004</v>
      </c>
      <c r="D30">
        <v>267.3</v>
      </c>
      <c r="E30" s="3">
        <f t="shared" si="1"/>
        <v>81.473040000000012</v>
      </c>
      <c r="F30" s="3" t="s">
        <v>72</v>
      </c>
    </row>
    <row r="31" spans="1:6">
      <c r="A31" s="3" t="s">
        <v>3</v>
      </c>
      <c r="B31" s="3">
        <v>267.3</v>
      </c>
      <c r="C31" s="3">
        <f t="shared" si="0"/>
        <v>81.473040000000012</v>
      </c>
      <c r="D31">
        <v>268.3</v>
      </c>
      <c r="E31" s="3">
        <f t="shared" si="1"/>
        <v>81.777840000000012</v>
      </c>
      <c r="F31" s="3" t="s">
        <v>73</v>
      </c>
    </row>
    <row r="32" spans="1:6">
      <c r="A32" s="3" t="s">
        <v>3</v>
      </c>
      <c r="B32" s="3">
        <v>268.3</v>
      </c>
      <c r="C32" s="3">
        <f t="shared" si="0"/>
        <v>81.777840000000012</v>
      </c>
      <c r="D32">
        <v>323.60000000000002</v>
      </c>
      <c r="E32" s="3">
        <f t="shared" si="1"/>
        <v>98.633280000000013</v>
      </c>
      <c r="F32" s="3" t="s">
        <v>74</v>
      </c>
    </row>
    <row r="33" spans="1:6">
      <c r="A33" s="3" t="s">
        <v>3</v>
      </c>
      <c r="B33" s="3">
        <v>323.60000000000002</v>
      </c>
      <c r="C33" s="3">
        <f t="shared" si="0"/>
        <v>98.633280000000013</v>
      </c>
      <c r="D33">
        <v>325.60000000000002</v>
      </c>
      <c r="E33" s="3">
        <f t="shared" si="1"/>
        <v>99.242880000000014</v>
      </c>
      <c r="F33" s="3" t="s">
        <v>75</v>
      </c>
    </row>
    <row r="34" spans="1:6">
      <c r="A34" s="3" t="s">
        <v>3</v>
      </c>
      <c r="B34" s="3">
        <v>325.60000000000002</v>
      </c>
      <c r="C34" s="3">
        <f t="shared" si="0"/>
        <v>99.242880000000014</v>
      </c>
      <c r="D34">
        <v>327.60000000000002</v>
      </c>
      <c r="E34" s="3">
        <f t="shared" si="1"/>
        <v>99.852480000000014</v>
      </c>
      <c r="F34" s="3" t="s">
        <v>76</v>
      </c>
    </row>
    <row r="35" spans="1:6">
      <c r="A35" s="3" t="s">
        <v>3</v>
      </c>
      <c r="B35" s="3">
        <v>327.60000000000002</v>
      </c>
      <c r="C35" s="3">
        <f t="shared" si="0"/>
        <v>99.852480000000014</v>
      </c>
      <c r="D35">
        <v>345.9</v>
      </c>
      <c r="E35" s="3">
        <f t="shared" si="1"/>
        <v>105.43031999999999</v>
      </c>
      <c r="F35" s="3" t="s">
        <v>75</v>
      </c>
    </row>
    <row r="36" spans="1:6">
      <c r="A36" s="3" t="s">
        <v>3</v>
      </c>
      <c r="B36" s="3">
        <v>345.9</v>
      </c>
      <c r="C36" s="3">
        <f t="shared" si="0"/>
        <v>105.43031999999999</v>
      </c>
      <c r="D36">
        <v>353</v>
      </c>
      <c r="E36" s="3">
        <f t="shared" si="1"/>
        <v>107.59440000000001</v>
      </c>
      <c r="F36" s="3" t="s">
        <v>77</v>
      </c>
    </row>
    <row r="37" spans="1:6">
      <c r="A37" s="3" t="s">
        <v>3</v>
      </c>
      <c r="B37" s="3">
        <v>353</v>
      </c>
      <c r="C37" s="3">
        <f t="shared" si="0"/>
        <v>107.59440000000001</v>
      </c>
      <c r="D37">
        <v>378</v>
      </c>
      <c r="E37" s="3">
        <f t="shared" si="1"/>
        <v>115.21440000000001</v>
      </c>
      <c r="F37" s="3" t="s">
        <v>78</v>
      </c>
    </row>
    <row r="38" spans="1:6">
      <c r="A38" s="3" t="s">
        <v>3</v>
      </c>
      <c r="B38" s="3">
        <v>378</v>
      </c>
      <c r="C38" s="3">
        <f t="shared" si="0"/>
        <v>115.21440000000001</v>
      </c>
      <c r="D38">
        <v>380.6</v>
      </c>
      <c r="E38" s="3">
        <f t="shared" si="1"/>
        <v>116.00688000000001</v>
      </c>
      <c r="F38" s="3" t="s">
        <v>79</v>
      </c>
    </row>
    <row r="39" spans="1:6">
      <c r="A39" s="3" t="s">
        <v>3</v>
      </c>
      <c r="B39" s="3">
        <v>380.6</v>
      </c>
      <c r="C39" s="3">
        <f t="shared" si="0"/>
        <v>116.00688000000001</v>
      </c>
      <c r="D39">
        <v>422.9</v>
      </c>
      <c r="E39" s="3">
        <f t="shared" si="1"/>
        <v>128.89992000000001</v>
      </c>
      <c r="F39" s="3" t="s">
        <v>78</v>
      </c>
    </row>
    <row r="40" spans="1:6">
      <c r="A40" s="3" t="s">
        <v>3</v>
      </c>
      <c r="B40" s="3">
        <v>422.9</v>
      </c>
      <c r="C40" s="3">
        <f t="shared" ref="C40:C87" si="2">B40*0.3048</f>
        <v>128.89992000000001</v>
      </c>
      <c r="D40">
        <v>430.6</v>
      </c>
      <c r="E40" s="3">
        <f t="shared" ref="E40:E87" si="3">D40*0.3048</f>
        <v>131.24688</v>
      </c>
      <c r="F40" s="3" t="s">
        <v>80</v>
      </c>
    </row>
    <row r="41" spans="1:6">
      <c r="A41" s="3" t="s">
        <v>3</v>
      </c>
      <c r="B41" s="3">
        <v>430.6</v>
      </c>
      <c r="C41" s="3">
        <f t="shared" si="2"/>
        <v>131.24688</v>
      </c>
      <c r="D41">
        <v>440</v>
      </c>
      <c r="E41" s="3">
        <f t="shared" si="3"/>
        <v>134.11199999999999</v>
      </c>
      <c r="F41" s="3" t="s">
        <v>78</v>
      </c>
    </row>
    <row r="42" spans="1:6">
      <c r="A42" s="3" t="s">
        <v>3</v>
      </c>
      <c r="B42" s="3">
        <v>440</v>
      </c>
      <c r="C42" s="3">
        <f t="shared" si="2"/>
        <v>134.11199999999999</v>
      </c>
      <c r="D42">
        <v>478.6</v>
      </c>
      <c r="E42" s="3">
        <f t="shared" si="3"/>
        <v>145.87728000000001</v>
      </c>
      <c r="F42" s="3" t="s">
        <v>81</v>
      </c>
    </row>
    <row r="43" spans="1:6">
      <c r="A43" s="3" t="s">
        <v>3</v>
      </c>
      <c r="B43" s="3">
        <v>478.6</v>
      </c>
      <c r="C43" s="3">
        <f t="shared" si="2"/>
        <v>145.87728000000001</v>
      </c>
      <c r="D43">
        <v>488.6</v>
      </c>
      <c r="E43" s="3">
        <f t="shared" si="3"/>
        <v>148.92528000000001</v>
      </c>
      <c r="F43" s="3" t="s">
        <v>78</v>
      </c>
    </row>
    <row r="44" spans="1:6">
      <c r="A44" s="3" t="s">
        <v>3</v>
      </c>
      <c r="B44" s="3">
        <v>488.6</v>
      </c>
      <c r="C44" s="3">
        <f t="shared" si="2"/>
        <v>148.92528000000001</v>
      </c>
      <c r="D44">
        <v>489</v>
      </c>
      <c r="E44" s="3">
        <f t="shared" si="3"/>
        <v>149.0472</v>
      </c>
      <c r="F44" s="3" t="s">
        <v>82</v>
      </c>
    </row>
    <row r="45" spans="1:6">
      <c r="A45" s="3" t="s">
        <v>3</v>
      </c>
      <c r="B45" s="3">
        <v>489</v>
      </c>
      <c r="C45" s="3">
        <f t="shared" si="2"/>
        <v>149.0472</v>
      </c>
      <c r="D45">
        <v>490.2</v>
      </c>
      <c r="E45" s="3">
        <f t="shared" si="3"/>
        <v>149.41296</v>
      </c>
      <c r="F45" s="3" t="s">
        <v>83</v>
      </c>
    </row>
    <row r="46" spans="1:6">
      <c r="A46" s="3" t="s">
        <v>3</v>
      </c>
      <c r="B46" s="3">
        <v>490.2</v>
      </c>
      <c r="C46" s="3">
        <f t="shared" si="2"/>
        <v>149.41296</v>
      </c>
      <c r="D46">
        <v>490.7</v>
      </c>
      <c r="E46" s="3">
        <f t="shared" si="3"/>
        <v>149.56536</v>
      </c>
      <c r="F46" s="3" t="s">
        <v>84</v>
      </c>
    </row>
    <row r="47" spans="1:6">
      <c r="A47" s="3" t="s">
        <v>3</v>
      </c>
      <c r="B47" s="3">
        <v>490.7</v>
      </c>
      <c r="C47" s="3">
        <f t="shared" si="2"/>
        <v>149.56536</v>
      </c>
      <c r="D47">
        <v>492.2</v>
      </c>
      <c r="E47" s="3">
        <f t="shared" si="3"/>
        <v>150.02256</v>
      </c>
      <c r="F47" s="3" t="s">
        <v>82</v>
      </c>
    </row>
    <row r="48" spans="1:6">
      <c r="A48" s="3" t="s">
        <v>3</v>
      </c>
      <c r="B48" s="3">
        <v>492.2</v>
      </c>
      <c r="C48" s="3">
        <f t="shared" si="2"/>
        <v>150.02256</v>
      </c>
      <c r="D48">
        <v>501.6</v>
      </c>
      <c r="E48" s="3">
        <f t="shared" si="3"/>
        <v>152.88768000000002</v>
      </c>
      <c r="F48" s="3" t="s">
        <v>78</v>
      </c>
    </row>
    <row r="49" spans="1:6">
      <c r="A49" s="3" t="s">
        <v>3</v>
      </c>
      <c r="B49" s="3">
        <v>501.6</v>
      </c>
      <c r="C49" s="3">
        <f t="shared" si="2"/>
        <v>152.88768000000002</v>
      </c>
      <c r="D49">
        <v>515</v>
      </c>
      <c r="E49" s="3">
        <f t="shared" si="3"/>
        <v>156.97200000000001</v>
      </c>
      <c r="F49" s="3" t="s">
        <v>78</v>
      </c>
    </row>
    <row r="50" spans="1:6">
      <c r="A50" s="3" t="s">
        <v>3</v>
      </c>
      <c r="B50" s="3">
        <v>515</v>
      </c>
      <c r="C50" s="3">
        <f t="shared" si="2"/>
        <v>156.97200000000001</v>
      </c>
      <c r="D50">
        <v>522</v>
      </c>
      <c r="E50" s="3">
        <f t="shared" si="3"/>
        <v>159.10560000000001</v>
      </c>
      <c r="F50" s="3" t="s">
        <v>80</v>
      </c>
    </row>
    <row r="51" spans="1:6">
      <c r="A51" s="3" t="s">
        <v>3</v>
      </c>
      <c r="B51" s="3">
        <v>522</v>
      </c>
      <c r="C51" s="3">
        <f t="shared" si="2"/>
        <v>159.10560000000001</v>
      </c>
      <c r="D51">
        <v>530.6</v>
      </c>
      <c r="E51" s="3">
        <f t="shared" si="3"/>
        <v>161.72688000000002</v>
      </c>
      <c r="F51" s="3" t="s">
        <v>78</v>
      </c>
    </row>
    <row r="52" spans="1:6">
      <c r="A52" s="3" t="s">
        <v>3</v>
      </c>
      <c r="B52" s="3">
        <v>530.6</v>
      </c>
      <c r="C52" s="3">
        <f t="shared" si="2"/>
        <v>161.72688000000002</v>
      </c>
      <c r="D52">
        <v>532.6</v>
      </c>
      <c r="E52" s="3">
        <f t="shared" si="3"/>
        <v>162.33648000000002</v>
      </c>
      <c r="F52" s="3" t="s">
        <v>85</v>
      </c>
    </row>
    <row r="53" spans="1:6">
      <c r="A53" s="3" t="s">
        <v>3</v>
      </c>
      <c r="B53" s="3">
        <v>532.6</v>
      </c>
      <c r="C53" s="3">
        <f t="shared" si="2"/>
        <v>162.33648000000002</v>
      </c>
      <c r="D53">
        <v>551.6</v>
      </c>
      <c r="E53" s="3">
        <f t="shared" si="3"/>
        <v>168.12768000000003</v>
      </c>
      <c r="F53" s="3" t="s">
        <v>78</v>
      </c>
    </row>
    <row r="54" spans="1:6">
      <c r="A54" s="3" t="s">
        <v>3</v>
      </c>
      <c r="B54" s="3">
        <v>551.6</v>
      </c>
      <c r="C54" s="3">
        <f t="shared" si="2"/>
        <v>168.12768000000003</v>
      </c>
      <c r="D54">
        <v>597</v>
      </c>
      <c r="E54" s="3">
        <f t="shared" si="3"/>
        <v>181.96560000000002</v>
      </c>
      <c r="F54" s="3" t="s">
        <v>78</v>
      </c>
    </row>
    <row r="55" spans="1:6">
      <c r="A55" s="3" t="s">
        <v>4</v>
      </c>
      <c r="B55">
        <v>0</v>
      </c>
      <c r="C55" s="3">
        <f t="shared" si="2"/>
        <v>0</v>
      </c>
      <c r="D55">
        <v>57</v>
      </c>
      <c r="E55" s="3">
        <f t="shared" si="3"/>
        <v>17.3736</v>
      </c>
      <c r="F55" s="3" t="s">
        <v>86</v>
      </c>
    </row>
    <row r="56" spans="1:6">
      <c r="A56" s="3" t="s">
        <v>4</v>
      </c>
      <c r="B56" s="3">
        <v>57</v>
      </c>
      <c r="C56" s="3">
        <f t="shared" si="2"/>
        <v>17.3736</v>
      </c>
      <c r="D56">
        <v>63</v>
      </c>
      <c r="E56" s="3">
        <f t="shared" si="3"/>
        <v>19.202400000000001</v>
      </c>
      <c r="F56" s="3" t="s">
        <v>78</v>
      </c>
    </row>
    <row r="57" spans="1:6">
      <c r="A57" s="3" t="s">
        <v>4</v>
      </c>
      <c r="B57" s="3">
        <v>63</v>
      </c>
      <c r="C57" s="3">
        <f t="shared" si="2"/>
        <v>19.202400000000001</v>
      </c>
      <c r="D57">
        <v>64</v>
      </c>
      <c r="E57" s="3">
        <f t="shared" si="3"/>
        <v>19.507200000000001</v>
      </c>
      <c r="F57" s="3" t="s">
        <v>87</v>
      </c>
    </row>
    <row r="58" spans="1:6">
      <c r="A58" s="3" t="s">
        <v>4</v>
      </c>
      <c r="B58" s="3">
        <v>64</v>
      </c>
      <c r="C58" s="3">
        <f t="shared" si="2"/>
        <v>19.507200000000001</v>
      </c>
      <c r="D58">
        <v>65.599999999999994</v>
      </c>
      <c r="E58" s="3">
        <f t="shared" si="3"/>
        <v>19.994879999999998</v>
      </c>
      <c r="F58" s="3" t="s">
        <v>88</v>
      </c>
    </row>
    <row r="59" spans="1:6">
      <c r="A59" s="3" t="s">
        <v>4</v>
      </c>
      <c r="B59" s="3">
        <v>65.599999999999994</v>
      </c>
      <c r="C59" s="3">
        <f t="shared" si="2"/>
        <v>19.994879999999998</v>
      </c>
      <c r="D59">
        <v>74</v>
      </c>
      <c r="E59" s="3">
        <f t="shared" si="3"/>
        <v>22.555200000000003</v>
      </c>
      <c r="F59" s="3" t="s">
        <v>87</v>
      </c>
    </row>
    <row r="60" spans="1:6">
      <c r="A60" s="3" t="s">
        <v>4</v>
      </c>
      <c r="B60" s="3">
        <v>74</v>
      </c>
      <c r="C60" s="3">
        <f t="shared" si="2"/>
        <v>22.555200000000003</v>
      </c>
      <c r="D60">
        <v>103.6</v>
      </c>
      <c r="E60" s="3">
        <f t="shared" si="3"/>
        <v>31.577279999999998</v>
      </c>
      <c r="F60" s="3" t="s">
        <v>89</v>
      </c>
    </row>
    <row r="61" spans="1:6">
      <c r="A61" s="3" t="s">
        <v>4</v>
      </c>
      <c r="B61" s="3">
        <v>103.6</v>
      </c>
      <c r="C61" s="3">
        <f t="shared" si="2"/>
        <v>31.577279999999998</v>
      </c>
      <c r="D61">
        <v>104.6</v>
      </c>
      <c r="E61" s="3">
        <f t="shared" si="3"/>
        <v>31.882079999999998</v>
      </c>
      <c r="F61" s="3" t="s">
        <v>87</v>
      </c>
    </row>
    <row r="62" spans="1:6">
      <c r="A62" s="3" t="s">
        <v>4</v>
      </c>
      <c r="B62" s="3">
        <v>104.6</v>
      </c>
      <c r="C62" s="3">
        <f t="shared" si="2"/>
        <v>31.882079999999998</v>
      </c>
      <c r="D62">
        <v>156.6</v>
      </c>
      <c r="E62" s="3">
        <f t="shared" si="3"/>
        <v>47.731679999999997</v>
      </c>
      <c r="F62" s="3" t="s">
        <v>90</v>
      </c>
    </row>
    <row r="63" spans="1:6">
      <c r="A63" s="3" t="s">
        <v>4</v>
      </c>
      <c r="B63" s="3">
        <v>156.6</v>
      </c>
      <c r="C63" s="3">
        <f t="shared" si="2"/>
        <v>47.731679999999997</v>
      </c>
      <c r="D63">
        <v>174.6</v>
      </c>
      <c r="E63" s="3">
        <f t="shared" si="3"/>
        <v>53.21808</v>
      </c>
      <c r="F63" s="3" t="s">
        <v>91</v>
      </c>
    </row>
    <row r="64" spans="1:6">
      <c r="A64" s="3" t="s">
        <v>4</v>
      </c>
      <c r="B64" s="3">
        <v>174.6</v>
      </c>
      <c r="C64" s="3">
        <f t="shared" si="2"/>
        <v>53.21808</v>
      </c>
      <c r="D64">
        <v>176.6</v>
      </c>
      <c r="E64" s="3">
        <f t="shared" si="3"/>
        <v>53.827680000000001</v>
      </c>
      <c r="F64" s="3" t="s">
        <v>92</v>
      </c>
    </row>
    <row r="65" spans="1:6">
      <c r="A65" s="3" t="s">
        <v>4</v>
      </c>
      <c r="B65" s="3">
        <v>176.6</v>
      </c>
      <c r="C65" s="3">
        <f t="shared" si="2"/>
        <v>53.827680000000001</v>
      </c>
      <c r="D65">
        <v>194.6</v>
      </c>
      <c r="E65" s="3">
        <f t="shared" si="3"/>
        <v>59.314080000000004</v>
      </c>
      <c r="F65" s="3" t="s">
        <v>94</v>
      </c>
    </row>
    <row r="66" spans="1:6">
      <c r="A66" s="3" t="s">
        <v>4</v>
      </c>
      <c r="B66" s="3">
        <v>194.6</v>
      </c>
      <c r="C66" s="3">
        <f t="shared" si="2"/>
        <v>59.314080000000004</v>
      </c>
      <c r="D66">
        <v>239</v>
      </c>
      <c r="E66" s="3">
        <f t="shared" si="3"/>
        <v>72.847200000000001</v>
      </c>
      <c r="F66" s="3" t="s">
        <v>93</v>
      </c>
    </row>
    <row r="67" spans="1:6">
      <c r="A67" s="3" t="s">
        <v>4</v>
      </c>
      <c r="B67" s="3">
        <v>239</v>
      </c>
      <c r="C67" s="3">
        <f t="shared" si="2"/>
        <v>72.847200000000001</v>
      </c>
      <c r="D67">
        <v>241</v>
      </c>
      <c r="E67" s="3">
        <f t="shared" si="3"/>
        <v>73.456800000000001</v>
      </c>
      <c r="F67" s="3" t="s">
        <v>103</v>
      </c>
    </row>
    <row r="68" spans="1:6">
      <c r="A68" s="3" t="s">
        <v>4</v>
      </c>
      <c r="B68" s="3">
        <v>241</v>
      </c>
      <c r="C68" s="3">
        <f t="shared" si="2"/>
        <v>73.456800000000001</v>
      </c>
      <c r="D68">
        <v>253.6</v>
      </c>
      <c r="E68" s="3">
        <f t="shared" si="3"/>
        <v>77.297280000000001</v>
      </c>
      <c r="F68" s="3" t="s">
        <v>93</v>
      </c>
    </row>
    <row r="69" spans="1:6">
      <c r="A69" s="3" t="s">
        <v>4</v>
      </c>
      <c r="B69" s="3">
        <v>253.6</v>
      </c>
      <c r="C69" s="3">
        <f t="shared" si="2"/>
        <v>77.297280000000001</v>
      </c>
      <c r="D69">
        <v>272</v>
      </c>
      <c r="E69" s="3">
        <f t="shared" si="3"/>
        <v>82.905600000000007</v>
      </c>
      <c r="F69" s="3" t="s">
        <v>95</v>
      </c>
    </row>
    <row r="70" spans="1:6">
      <c r="A70" s="3" t="s">
        <v>4</v>
      </c>
      <c r="B70" s="3">
        <v>272</v>
      </c>
      <c r="C70" s="3">
        <f t="shared" si="2"/>
        <v>82.905600000000007</v>
      </c>
      <c r="D70">
        <v>278</v>
      </c>
      <c r="E70" s="3">
        <f t="shared" si="3"/>
        <v>84.734400000000008</v>
      </c>
      <c r="F70" s="3" t="s">
        <v>96</v>
      </c>
    </row>
    <row r="71" spans="1:6">
      <c r="A71" s="3" t="s">
        <v>4</v>
      </c>
      <c r="B71" s="3">
        <v>278</v>
      </c>
      <c r="C71" s="3">
        <f t="shared" si="2"/>
        <v>84.734400000000008</v>
      </c>
      <c r="D71">
        <v>280</v>
      </c>
      <c r="E71" s="3">
        <f t="shared" si="3"/>
        <v>85.344000000000008</v>
      </c>
      <c r="F71" s="3" t="s">
        <v>97</v>
      </c>
    </row>
    <row r="72" spans="1:6">
      <c r="A72" s="3" t="s">
        <v>4</v>
      </c>
      <c r="B72" s="3">
        <v>280</v>
      </c>
      <c r="C72" s="3">
        <f t="shared" si="2"/>
        <v>85.344000000000008</v>
      </c>
      <c r="D72">
        <v>291.60000000000002</v>
      </c>
      <c r="E72" s="3">
        <f t="shared" si="3"/>
        <v>88.879680000000008</v>
      </c>
      <c r="F72" s="3" t="s">
        <v>98</v>
      </c>
    </row>
    <row r="73" spans="1:6">
      <c r="A73" s="3" t="s">
        <v>4</v>
      </c>
      <c r="B73" s="3">
        <v>291.60000000000002</v>
      </c>
      <c r="C73" s="3">
        <f t="shared" si="2"/>
        <v>88.879680000000008</v>
      </c>
      <c r="D73">
        <v>330.9</v>
      </c>
      <c r="E73" s="3">
        <f t="shared" si="3"/>
        <v>100.85831999999999</v>
      </c>
      <c r="F73" s="3" t="s">
        <v>99</v>
      </c>
    </row>
    <row r="74" spans="1:6">
      <c r="A74" s="3" t="s">
        <v>4</v>
      </c>
      <c r="B74" s="3">
        <v>330.9</v>
      </c>
      <c r="C74" s="3">
        <f t="shared" si="2"/>
        <v>100.85831999999999</v>
      </c>
      <c r="D74">
        <v>336</v>
      </c>
      <c r="E74" s="3">
        <f t="shared" si="3"/>
        <v>102.4128</v>
      </c>
      <c r="F74" s="3" t="s">
        <v>100</v>
      </c>
    </row>
    <row r="75" spans="1:6">
      <c r="A75" s="3" t="s">
        <v>4</v>
      </c>
      <c r="B75" s="3">
        <v>336</v>
      </c>
      <c r="C75" s="3">
        <f t="shared" si="2"/>
        <v>102.4128</v>
      </c>
      <c r="D75">
        <v>344</v>
      </c>
      <c r="E75" s="3">
        <f t="shared" si="3"/>
        <v>104.85120000000001</v>
      </c>
      <c r="F75" s="3" t="s">
        <v>61</v>
      </c>
    </row>
    <row r="76" spans="1:6">
      <c r="A76" s="3" t="s">
        <v>4</v>
      </c>
      <c r="B76" s="3">
        <v>344</v>
      </c>
      <c r="C76" s="3">
        <f t="shared" si="2"/>
        <v>104.85120000000001</v>
      </c>
      <c r="D76">
        <v>400.6</v>
      </c>
      <c r="E76" s="3">
        <f t="shared" si="3"/>
        <v>122.10288000000001</v>
      </c>
      <c r="F76" s="3" t="s">
        <v>101</v>
      </c>
    </row>
    <row r="77" spans="1:6">
      <c r="A77" s="3" t="s">
        <v>4</v>
      </c>
      <c r="B77" s="3">
        <v>400.6</v>
      </c>
      <c r="C77" s="3">
        <f t="shared" si="2"/>
        <v>122.10288000000001</v>
      </c>
      <c r="D77">
        <v>415</v>
      </c>
      <c r="E77" s="3">
        <f t="shared" si="3"/>
        <v>126.492</v>
      </c>
      <c r="F77" s="3" t="s">
        <v>102</v>
      </c>
    </row>
    <row r="78" spans="1:6">
      <c r="A78" s="3" t="s">
        <v>4</v>
      </c>
      <c r="B78" s="3">
        <v>415</v>
      </c>
      <c r="C78" s="3">
        <f t="shared" si="2"/>
        <v>126.492</v>
      </c>
      <c r="D78">
        <v>422.6</v>
      </c>
      <c r="E78" s="3">
        <f t="shared" si="3"/>
        <v>128.80848</v>
      </c>
      <c r="F78" s="3" t="s">
        <v>104</v>
      </c>
    </row>
    <row r="79" spans="1:6">
      <c r="A79" s="3" t="s">
        <v>4</v>
      </c>
      <c r="B79" s="3">
        <v>422.6</v>
      </c>
      <c r="C79" s="3">
        <f t="shared" si="2"/>
        <v>128.80848</v>
      </c>
      <c r="D79">
        <v>439</v>
      </c>
      <c r="E79" s="3">
        <f t="shared" si="3"/>
        <v>133.80719999999999</v>
      </c>
      <c r="F79" s="3" t="s">
        <v>105</v>
      </c>
    </row>
    <row r="80" spans="1:6">
      <c r="A80" s="3" t="s">
        <v>4</v>
      </c>
      <c r="B80" s="3">
        <v>439</v>
      </c>
      <c r="C80" s="3">
        <f t="shared" si="2"/>
        <v>133.80719999999999</v>
      </c>
      <c r="D80">
        <v>461.6</v>
      </c>
      <c r="E80" s="3">
        <f t="shared" si="3"/>
        <v>140.69568000000001</v>
      </c>
      <c r="F80" s="3" t="s">
        <v>106</v>
      </c>
    </row>
    <row r="81" spans="1:6">
      <c r="A81" s="3" t="s">
        <v>4</v>
      </c>
      <c r="B81" s="3">
        <v>461.6</v>
      </c>
      <c r="C81" s="3">
        <f t="shared" si="2"/>
        <v>140.69568000000001</v>
      </c>
      <c r="D81">
        <v>490.6</v>
      </c>
      <c r="E81" s="3">
        <f t="shared" si="3"/>
        <v>149.53488000000002</v>
      </c>
      <c r="F81" s="3" t="s">
        <v>107</v>
      </c>
    </row>
    <row r="82" spans="1:6">
      <c r="A82" s="3" t="s">
        <v>4</v>
      </c>
      <c r="B82" s="3">
        <v>490.6</v>
      </c>
      <c r="C82" s="3">
        <f t="shared" si="2"/>
        <v>149.53488000000002</v>
      </c>
      <c r="D82">
        <v>507.6</v>
      </c>
      <c r="E82" s="3">
        <f t="shared" si="3"/>
        <v>154.71648000000002</v>
      </c>
      <c r="F82" s="3" t="s">
        <v>102</v>
      </c>
    </row>
    <row r="83" spans="1:6">
      <c r="A83" s="3" t="s">
        <v>4</v>
      </c>
      <c r="B83" s="3">
        <v>507.6</v>
      </c>
      <c r="C83" s="3">
        <f t="shared" si="2"/>
        <v>154.71648000000002</v>
      </c>
      <c r="D83">
        <v>515</v>
      </c>
      <c r="E83" s="3">
        <f t="shared" si="3"/>
        <v>156.97200000000001</v>
      </c>
      <c r="F83" s="3" t="s">
        <v>108</v>
      </c>
    </row>
    <row r="84" spans="1:6">
      <c r="A84" s="3" t="s">
        <v>4</v>
      </c>
      <c r="B84" s="3">
        <v>515</v>
      </c>
      <c r="C84" s="3">
        <f t="shared" si="2"/>
        <v>156.97200000000001</v>
      </c>
      <c r="D84">
        <v>556</v>
      </c>
      <c r="E84" s="3">
        <f t="shared" si="3"/>
        <v>169.46880000000002</v>
      </c>
      <c r="F84" s="3" t="s">
        <v>109</v>
      </c>
    </row>
    <row r="85" spans="1:6">
      <c r="A85" s="3" t="s">
        <v>4</v>
      </c>
      <c r="B85" s="3">
        <v>556</v>
      </c>
      <c r="C85" s="3">
        <f t="shared" si="2"/>
        <v>169.46880000000002</v>
      </c>
      <c r="D85">
        <v>612.4</v>
      </c>
      <c r="E85" s="3">
        <f t="shared" si="3"/>
        <v>186.65952000000001</v>
      </c>
      <c r="F85" s="3" t="s">
        <v>110</v>
      </c>
    </row>
    <row r="86" spans="1:6">
      <c r="A86" s="3" t="s">
        <v>4</v>
      </c>
      <c r="B86" s="3">
        <v>612.4</v>
      </c>
      <c r="C86" s="3">
        <f t="shared" si="2"/>
        <v>186.65952000000001</v>
      </c>
      <c r="D86">
        <v>631.5</v>
      </c>
      <c r="E86" s="3">
        <f t="shared" si="3"/>
        <v>192.4812</v>
      </c>
      <c r="F86" s="3" t="s">
        <v>111</v>
      </c>
    </row>
    <row r="87" spans="1:6">
      <c r="A87" s="3" t="s">
        <v>4</v>
      </c>
      <c r="B87" s="3">
        <v>631.5</v>
      </c>
      <c r="C87" s="3">
        <f t="shared" si="2"/>
        <v>192.4812</v>
      </c>
      <c r="D87">
        <v>633.4</v>
      </c>
      <c r="E87" s="3">
        <f t="shared" si="3"/>
        <v>193.06031999999999</v>
      </c>
      <c r="F87" s="3" t="s">
        <v>112</v>
      </c>
    </row>
    <row r="88" spans="1:6">
      <c r="A88" s="3" t="s">
        <v>4</v>
      </c>
      <c r="B88" s="3">
        <v>633.4</v>
      </c>
      <c r="C88" s="3">
        <f t="shared" ref="C88:C140" si="4">B88*0.3048</f>
        <v>193.06031999999999</v>
      </c>
      <c r="D88">
        <v>636.4</v>
      </c>
      <c r="E88" s="3">
        <f t="shared" ref="E88:E140" si="5">D88*0.3048</f>
        <v>193.97471999999999</v>
      </c>
      <c r="F88" s="3" t="s">
        <v>48</v>
      </c>
    </row>
    <row r="89" spans="1:6">
      <c r="A89" s="3" t="s">
        <v>4</v>
      </c>
      <c r="B89" s="3">
        <v>636.4</v>
      </c>
      <c r="C89" s="3">
        <f t="shared" si="4"/>
        <v>193.97471999999999</v>
      </c>
      <c r="D89">
        <v>640.9</v>
      </c>
      <c r="E89" s="3">
        <f t="shared" si="5"/>
        <v>195.34631999999999</v>
      </c>
      <c r="F89" s="3" t="s">
        <v>48</v>
      </c>
    </row>
    <row r="90" spans="1:6">
      <c r="A90" s="3" t="s">
        <v>4</v>
      </c>
      <c r="B90" s="3">
        <v>640.9</v>
      </c>
      <c r="C90" s="3">
        <f t="shared" si="4"/>
        <v>195.34631999999999</v>
      </c>
      <c r="D90">
        <v>643</v>
      </c>
      <c r="E90" s="3">
        <f t="shared" si="5"/>
        <v>195.9864</v>
      </c>
      <c r="F90" s="3" t="s">
        <v>113</v>
      </c>
    </row>
    <row r="91" spans="1:6">
      <c r="A91" s="3" t="s">
        <v>4</v>
      </c>
      <c r="B91" s="3">
        <v>643</v>
      </c>
      <c r="C91" s="3">
        <f t="shared" si="4"/>
        <v>195.9864</v>
      </c>
      <c r="D91">
        <v>644</v>
      </c>
      <c r="E91" s="3">
        <f t="shared" si="5"/>
        <v>196.2912</v>
      </c>
      <c r="F91" s="3" t="s">
        <v>114</v>
      </c>
    </row>
    <row r="92" spans="1:6">
      <c r="A92" s="3" t="s">
        <v>4</v>
      </c>
      <c r="B92" s="3">
        <v>644</v>
      </c>
      <c r="C92" s="3">
        <f t="shared" si="4"/>
        <v>196.2912</v>
      </c>
      <c r="D92">
        <v>669.6</v>
      </c>
      <c r="E92" s="3">
        <f t="shared" si="5"/>
        <v>204.09408000000002</v>
      </c>
      <c r="F92" s="3" t="s">
        <v>115</v>
      </c>
    </row>
    <row r="93" spans="1:6">
      <c r="A93" s="3" t="s">
        <v>4</v>
      </c>
      <c r="B93" s="3">
        <v>669.6</v>
      </c>
      <c r="C93" s="3">
        <f t="shared" si="4"/>
        <v>204.09408000000002</v>
      </c>
      <c r="D93">
        <v>670</v>
      </c>
      <c r="E93" s="3">
        <f t="shared" si="5"/>
        <v>204.21600000000001</v>
      </c>
      <c r="F93" s="3" t="s">
        <v>116</v>
      </c>
    </row>
    <row r="94" spans="1:6">
      <c r="A94" s="3" t="s">
        <v>4</v>
      </c>
      <c r="B94" s="3">
        <v>670</v>
      </c>
      <c r="C94" s="3">
        <f t="shared" si="4"/>
        <v>204.21600000000001</v>
      </c>
      <c r="D94">
        <v>671.1</v>
      </c>
      <c r="E94" s="3">
        <f t="shared" si="5"/>
        <v>204.55128000000002</v>
      </c>
      <c r="F94" s="3" t="s">
        <v>117</v>
      </c>
    </row>
    <row r="95" spans="1:6">
      <c r="A95" s="3" t="s">
        <v>4</v>
      </c>
      <c r="B95" s="3">
        <v>671.1</v>
      </c>
      <c r="C95" s="3">
        <f t="shared" si="4"/>
        <v>204.55128000000002</v>
      </c>
      <c r="D95">
        <v>696</v>
      </c>
      <c r="E95" s="3">
        <f t="shared" si="5"/>
        <v>212.14080000000001</v>
      </c>
      <c r="F95" s="3" t="s">
        <v>118</v>
      </c>
    </row>
    <row r="96" spans="1:6">
      <c r="A96" s="3" t="s">
        <v>4</v>
      </c>
      <c r="B96" s="3">
        <v>696</v>
      </c>
      <c r="C96" s="3">
        <f t="shared" si="4"/>
        <v>212.14080000000001</v>
      </c>
      <c r="D96">
        <v>698</v>
      </c>
      <c r="E96" s="3">
        <f t="shared" si="5"/>
        <v>212.75040000000001</v>
      </c>
      <c r="F96" s="3" t="s">
        <v>119</v>
      </c>
    </row>
    <row r="97" spans="1:6">
      <c r="A97" s="3" t="s">
        <v>4</v>
      </c>
      <c r="B97" s="3">
        <v>698</v>
      </c>
      <c r="C97" s="3">
        <f t="shared" si="4"/>
        <v>212.75040000000001</v>
      </c>
      <c r="D97">
        <v>716</v>
      </c>
      <c r="E97" s="3">
        <f t="shared" si="5"/>
        <v>218.23680000000002</v>
      </c>
      <c r="F97" s="3" t="s">
        <v>111</v>
      </c>
    </row>
    <row r="98" spans="1:6">
      <c r="A98" s="3" t="s">
        <v>4</v>
      </c>
      <c r="B98" s="3">
        <v>716</v>
      </c>
      <c r="C98" s="3">
        <f t="shared" si="4"/>
        <v>218.23680000000002</v>
      </c>
      <c r="D98">
        <v>743</v>
      </c>
      <c r="E98" s="3">
        <f t="shared" si="5"/>
        <v>226.46640000000002</v>
      </c>
      <c r="F98" s="3" t="s">
        <v>125</v>
      </c>
    </row>
    <row r="99" spans="1:6">
      <c r="A99" s="3" t="s">
        <v>4</v>
      </c>
      <c r="B99" s="3">
        <v>743</v>
      </c>
      <c r="C99" s="3">
        <f t="shared" si="4"/>
        <v>226.46640000000002</v>
      </c>
      <c r="D99">
        <v>779.6</v>
      </c>
      <c r="E99" s="3">
        <f t="shared" si="5"/>
        <v>237.62208000000001</v>
      </c>
      <c r="F99" s="3" t="s">
        <v>111</v>
      </c>
    </row>
    <row r="100" spans="1:6">
      <c r="A100" s="3" t="s">
        <v>4</v>
      </c>
      <c r="B100" s="3">
        <v>779.6</v>
      </c>
      <c r="C100" s="3">
        <f t="shared" si="4"/>
        <v>237.62208000000001</v>
      </c>
      <c r="D100">
        <v>780.6</v>
      </c>
      <c r="E100" s="3">
        <f t="shared" si="5"/>
        <v>237.92688000000001</v>
      </c>
      <c r="F100" s="3" t="s">
        <v>120</v>
      </c>
    </row>
    <row r="101" spans="1:6">
      <c r="A101" s="3" t="s">
        <v>4</v>
      </c>
      <c r="B101" s="3">
        <v>780.6</v>
      </c>
      <c r="C101" s="3">
        <f t="shared" si="4"/>
        <v>237.92688000000001</v>
      </c>
      <c r="D101">
        <v>782.1</v>
      </c>
      <c r="E101" s="3">
        <f t="shared" si="5"/>
        <v>238.38408000000001</v>
      </c>
      <c r="F101" s="3" t="s">
        <v>44</v>
      </c>
    </row>
    <row r="102" spans="1:6">
      <c r="A102" s="3" t="s">
        <v>4</v>
      </c>
      <c r="B102" s="3">
        <v>782.1</v>
      </c>
      <c r="C102" s="3">
        <f t="shared" si="4"/>
        <v>238.38408000000001</v>
      </c>
      <c r="D102">
        <v>784.8</v>
      </c>
      <c r="E102" s="3">
        <f t="shared" si="5"/>
        <v>239.20704000000001</v>
      </c>
      <c r="F102" s="3" t="s">
        <v>121</v>
      </c>
    </row>
    <row r="103" spans="1:6">
      <c r="A103" s="3" t="s">
        <v>4</v>
      </c>
      <c r="B103" s="3">
        <v>784.8</v>
      </c>
      <c r="C103" s="3">
        <f t="shared" si="4"/>
        <v>239.20704000000001</v>
      </c>
      <c r="D103">
        <v>787.2</v>
      </c>
      <c r="E103" s="3">
        <f t="shared" si="5"/>
        <v>239.93856000000002</v>
      </c>
      <c r="F103" s="3" t="s">
        <v>121</v>
      </c>
    </row>
    <row r="104" spans="1:6">
      <c r="A104" s="3" t="s">
        <v>4</v>
      </c>
      <c r="B104" s="3">
        <v>787.2</v>
      </c>
      <c r="C104" s="3">
        <f t="shared" si="4"/>
        <v>239.93856000000002</v>
      </c>
      <c r="D104">
        <v>790.3</v>
      </c>
      <c r="E104" s="3">
        <f t="shared" si="5"/>
        <v>240.88344000000001</v>
      </c>
      <c r="F104" s="3" t="s">
        <v>121</v>
      </c>
    </row>
    <row r="105" spans="1:6">
      <c r="A105" s="3" t="s">
        <v>4</v>
      </c>
      <c r="B105" s="3">
        <v>790.3</v>
      </c>
      <c r="C105" s="3">
        <f t="shared" si="4"/>
        <v>240.88344000000001</v>
      </c>
      <c r="D105">
        <v>827</v>
      </c>
      <c r="E105" s="3">
        <f t="shared" si="5"/>
        <v>252.06960000000001</v>
      </c>
      <c r="F105" s="3" t="s">
        <v>115</v>
      </c>
    </row>
    <row r="106" spans="1:6">
      <c r="A106" s="3" t="s">
        <v>4</v>
      </c>
      <c r="B106" s="3">
        <v>827</v>
      </c>
      <c r="C106" s="3">
        <f t="shared" si="4"/>
        <v>252.06960000000001</v>
      </c>
      <c r="D106">
        <v>835</v>
      </c>
      <c r="E106" s="3">
        <f t="shared" si="5"/>
        <v>254.50800000000001</v>
      </c>
      <c r="F106" s="3" t="s">
        <v>122</v>
      </c>
    </row>
    <row r="107" spans="1:6">
      <c r="A107" s="3" t="s">
        <v>4</v>
      </c>
      <c r="B107" s="3">
        <v>835</v>
      </c>
      <c r="C107" s="3">
        <f t="shared" si="4"/>
        <v>254.50800000000001</v>
      </c>
      <c r="D107">
        <v>871.3</v>
      </c>
      <c r="E107" s="3">
        <f t="shared" si="5"/>
        <v>265.57224000000002</v>
      </c>
      <c r="F107" s="3" t="s">
        <v>123</v>
      </c>
    </row>
    <row r="108" spans="1:6">
      <c r="A108" s="3" t="s">
        <v>4</v>
      </c>
      <c r="B108" s="3">
        <v>871.3</v>
      </c>
      <c r="C108" s="3">
        <f t="shared" si="4"/>
        <v>265.57224000000002</v>
      </c>
      <c r="D108">
        <v>880.6</v>
      </c>
      <c r="E108" s="3">
        <f t="shared" si="5"/>
        <v>268.40688</v>
      </c>
      <c r="F108" s="3" t="s">
        <v>124</v>
      </c>
    </row>
    <row r="109" spans="1:6">
      <c r="A109" s="3" t="s">
        <v>4</v>
      </c>
      <c r="B109" s="3">
        <v>880.6</v>
      </c>
      <c r="C109" s="3">
        <f t="shared" si="4"/>
        <v>268.40688</v>
      </c>
      <c r="D109">
        <v>890.6</v>
      </c>
      <c r="E109" s="3">
        <f t="shared" si="5"/>
        <v>271.45488</v>
      </c>
      <c r="F109" s="3" t="s">
        <v>123</v>
      </c>
    </row>
    <row r="110" spans="1:6">
      <c r="A110" s="3" t="s">
        <v>4</v>
      </c>
      <c r="B110" s="3">
        <v>890.6</v>
      </c>
      <c r="C110" s="3">
        <f t="shared" si="4"/>
        <v>271.45488</v>
      </c>
      <c r="D110">
        <v>900.6</v>
      </c>
      <c r="E110" s="3">
        <f t="shared" si="5"/>
        <v>274.50288</v>
      </c>
      <c r="F110" s="3" t="s">
        <v>126</v>
      </c>
    </row>
    <row r="111" spans="1:6">
      <c r="A111" s="3" t="s">
        <v>5</v>
      </c>
      <c r="B111">
        <v>0</v>
      </c>
      <c r="C111" s="3">
        <f t="shared" si="4"/>
        <v>0</v>
      </c>
      <c r="D111">
        <v>10</v>
      </c>
      <c r="E111" s="3">
        <f t="shared" si="5"/>
        <v>3.048</v>
      </c>
      <c r="F111" s="3" t="s">
        <v>27</v>
      </c>
    </row>
    <row r="112" spans="1:6">
      <c r="A112" s="3" t="s">
        <v>5</v>
      </c>
      <c r="B112" s="3">
        <v>10</v>
      </c>
      <c r="C112" s="3">
        <f t="shared" si="4"/>
        <v>3.048</v>
      </c>
      <c r="D112">
        <v>123.2</v>
      </c>
      <c r="E112" s="3">
        <f t="shared" si="5"/>
        <v>37.551360000000003</v>
      </c>
      <c r="F112" s="3" t="s">
        <v>28</v>
      </c>
    </row>
    <row r="113" spans="1:6">
      <c r="A113" s="3" t="s">
        <v>5</v>
      </c>
      <c r="B113" s="3">
        <v>123.2</v>
      </c>
      <c r="C113" s="3">
        <f t="shared" si="4"/>
        <v>37.551360000000003</v>
      </c>
      <c r="D113">
        <v>127.5</v>
      </c>
      <c r="E113" s="3">
        <f t="shared" si="5"/>
        <v>38.862000000000002</v>
      </c>
      <c r="F113" s="3" t="s">
        <v>29</v>
      </c>
    </row>
    <row r="114" spans="1:6">
      <c r="A114" s="3" t="s">
        <v>5</v>
      </c>
      <c r="B114" s="3">
        <v>127.5</v>
      </c>
      <c r="C114" s="3">
        <f t="shared" si="4"/>
        <v>38.862000000000002</v>
      </c>
      <c r="D114">
        <v>132</v>
      </c>
      <c r="E114" s="3">
        <f t="shared" si="5"/>
        <v>40.233600000000003</v>
      </c>
      <c r="F114" s="3" t="s">
        <v>30</v>
      </c>
    </row>
    <row r="115" spans="1:6">
      <c r="A115" s="3" t="s">
        <v>5</v>
      </c>
      <c r="B115" s="3">
        <v>132</v>
      </c>
      <c r="C115" s="3">
        <f t="shared" si="4"/>
        <v>40.233600000000003</v>
      </c>
      <c r="D115">
        <v>133.19999999999999</v>
      </c>
      <c r="E115" s="3">
        <f t="shared" si="5"/>
        <v>40.599359999999997</v>
      </c>
      <c r="F115" s="3" t="s">
        <v>31</v>
      </c>
    </row>
    <row r="116" spans="1:6">
      <c r="A116" s="3" t="s">
        <v>5</v>
      </c>
      <c r="B116" s="3">
        <v>133.19999999999999</v>
      </c>
      <c r="C116" s="3">
        <f t="shared" si="4"/>
        <v>40.599359999999997</v>
      </c>
      <c r="D116">
        <v>134.6</v>
      </c>
      <c r="E116" s="3">
        <f t="shared" si="5"/>
        <v>41.02608</v>
      </c>
      <c r="F116" s="3" t="s">
        <v>29</v>
      </c>
    </row>
    <row r="117" spans="1:6">
      <c r="A117" s="3" t="s">
        <v>5</v>
      </c>
      <c r="B117" s="3">
        <v>134.6</v>
      </c>
      <c r="C117" s="3">
        <f t="shared" si="4"/>
        <v>41.02608</v>
      </c>
      <c r="D117">
        <v>137.6</v>
      </c>
      <c r="E117" s="3">
        <f t="shared" si="5"/>
        <v>41.940480000000001</v>
      </c>
      <c r="F117" s="3" t="s">
        <v>29</v>
      </c>
    </row>
    <row r="118" spans="1:6">
      <c r="A118" s="3" t="s">
        <v>5</v>
      </c>
      <c r="B118" s="3">
        <v>137.6</v>
      </c>
      <c r="C118" s="3">
        <f t="shared" si="4"/>
        <v>41.940480000000001</v>
      </c>
      <c r="D118">
        <v>146.6</v>
      </c>
      <c r="E118" s="3">
        <f t="shared" si="5"/>
        <v>44.683680000000003</v>
      </c>
      <c r="F118" s="3" t="s">
        <v>32</v>
      </c>
    </row>
    <row r="119" spans="1:6">
      <c r="A119" s="3" t="s">
        <v>5</v>
      </c>
      <c r="B119" s="3">
        <v>146.6</v>
      </c>
      <c r="C119" s="3">
        <f t="shared" si="4"/>
        <v>44.683680000000003</v>
      </c>
      <c r="D119">
        <v>148</v>
      </c>
      <c r="E119" s="3">
        <f t="shared" si="5"/>
        <v>45.110400000000006</v>
      </c>
      <c r="F119" s="3" t="s">
        <v>32</v>
      </c>
    </row>
    <row r="120" spans="1:6">
      <c r="A120" s="3" t="s">
        <v>5</v>
      </c>
      <c r="B120" s="3">
        <v>148</v>
      </c>
      <c r="C120" s="3">
        <f t="shared" si="4"/>
        <v>45.110400000000006</v>
      </c>
      <c r="D120">
        <v>156.6</v>
      </c>
      <c r="E120" s="3">
        <f t="shared" si="5"/>
        <v>47.731679999999997</v>
      </c>
      <c r="F120" s="3" t="s">
        <v>29</v>
      </c>
    </row>
    <row r="121" spans="1:6">
      <c r="A121" s="3" t="s">
        <v>5</v>
      </c>
      <c r="B121" s="3">
        <v>156.6</v>
      </c>
      <c r="C121" s="3">
        <f t="shared" si="4"/>
        <v>47.731679999999997</v>
      </c>
      <c r="D121">
        <v>164.3</v>
      </c>
      <c r="E121" s="3">
        <f t="shared" si="5"/>
        <v>50.078640000000007</v>
      </c>
      <c r="F121" s="3" t="s">
        <v>29</v>
      </c>
    </row>
    <row r="122" spans="1:6">
      <c r="A122" s="3" t="s">
        <v>5</v>
      </c>
      <c r="B122" s="3">
        <v>164.3</v>
      </c>
      <c r="C122" s="3">
        <f t="shared" si="4"/>
        <v>50.078640000000007</v>
      </c>
      <c r="D122">
        <v>165.8</v>
      </c>
      <c r="E122" s="3">
        <f t="shared" si="5"/>
        <v>50.535840000000007</v>
      </c>
      <c r="F122" s="3" t="s">
        <v>33</v>
      </c>
    </row>
    <row r="123" spans="1:6">
      <c r="A123" s="3" t="s">
        <v>5</v>
      </c>
      <c r="B123" s="3">
        <v>165.8</v>
      </c>
      <c r="C123" s="3">
        <f t="shared" si="4"/>
        <v>50.535840000000007</v>
      </c>
      <c r="D123">
        <v>166.6</v>
      </c>
      <c r="E123" s="3">
        <f t="shared" si="5"/>
        <v>50.779679999999999</v>
      </c>
      <c r="F123" s="3" t="s">
        <v>34</v>
      </c>
    </row>
    <row r="124" spans="1:6">
      <c r="A124" s="3" t="s">
        <v>5</v>
      </c>
      <c r="B124" s="3">
        <v>166.6</v>
      </c>
      <c r="C124" s="3">
        <f t="shared" si="4"/>
        <v>50.779679999999999</v>
      </c>
      <c r="D124">
        <v>168.4</v>
      </c>
      <c r="E124" s="3">
        <f t="shared" si="5"/>
        <v>51.328320000000005</v>
      </c>
      <c r="F124" s="3" t="s">
        <v>34</v>
      </c>
    </row>
    <row r="125" spans="1:6">
      <c r="A125" s="3" t="s">
        <v>5</v>
      </c>
      <c r="B125" s="3">
        <v>168.4</v>
      </c>
      <c r="C125" s="3">
        <f t="shared" si="4"/>
        <v>51.328320000000005</v>
      </c>
      <c r="D125">
        <v>171.9</v>
      </c>
      <c r="E125" s="3">
        <f t="shared" si="5"/>
        <v>52.395120000000006</v>
      </c>
      <c r="F125" s="3" t="s">
        <v>32</v>
      </c>
    </row>
    <row r="126" spans="1:6">
      <c r="A126" s="3" t="s">
        <v>5</v>
      </c>
      <c r="B126" s="3">
        <v>171.9</v>
      </c>
      <c r="C126" s="3">
        <f t="shared" si="4"/>
        <v>52.395120000000006</v>
      </c>
      <c r="D126">
        <v>173.1</v>
      </c>
      <c r="E126" s="3">
        <f t="shared" si="5"/>
        <v>52.76088</v>
      </c>
      <c r="F126" s="3" t="s">
        <v>33</v>
      </c>
    </row>
    <row r="127" spans="1:6">
      <c r="A127" s="3" t="s">
        <v>5</v>
      </c>
      <c r="B127" s="3">
        <v>173.1</v>
      </c>
      <c r="C127" s="3">
        <f t="shared" si="4"/>
        <v>52.76088</v>
      </c>
      <c r="D127">
        <v>178.6</v>
      </c>
      <c r="E127" s="3">
        <f t="shared" si="5"/>
        <v>54.437280000000001</v>
      </c>
      <c r="F127" s="3" t="s">
        <v>29</v>
      </c>
    </row>
    <row r="128" spans="1:6">
      <c r="A128" s="3" t="s">
        <v>5</v>
      </c>
      <c r="B128" s="3">
        <v>178.6</v>
      </c>
      <c r="C128" s="3">
        <f t="shared" si="4"/>
        <v>54.437280000000001</v>
      </c>
      <c r="D128">
        <v>183.9</v>
      </c>
      <c r="E128" s="3">
        <f t="shared" si="5"/>
        <v>56.052720000000008</v>
      </c>
      <c r="F128" s="3" t="s">
        <v>28</v>
      </c>
    </row>
    <row r="129" spans="1:6">
      <c r="A129" s="3" t="s">
        <v>5</v>
      </c>
      <c r="B129" s="3">
        <v>183.9</v>
      </c>
      <c r="C129" s="3">
        <f t="shared" si="4"/>
        <v>56.052720000000008</v>
      </c>
      <c r="D129">
        <v>185.3</v>
      </c>
      <c r="E129" s="3">
        <f t="shared" si="5"/>
        <v>56.479440000000004</v>
      </c>
      <c r="F129" s="3" t="s">
        <v>29</v>
      </c>
    </row>
    <row r="130" spans="1:6">
      <c r="A130" s="3" t="s">
        <v>5</v>
      </c>
      <c r="B130" s="3">
        <v>185.3</v>
      </c>
      <c r="C130" s="3">
        <f t="shared" si="4"/>
        <v>56.479440000000004</v>
      </c>
      <c r="D130">
        <v>197.9</v>
      </c>
      <c r="E130" s="3">
        <f t="shared" si="5"/>
        <v>60.319920000000003</v>
      </c>
      <c r="F130" s="3" t="s">
        <v>28</v>
      </c>
    </row>
    <row r="131" spans="1:6">
      <c r="A131" s="3" t="s">
        <v>5</v>
      </c>
      <c r="B131" s="3">
        <v>197.9</v>
      </c>
      <c r="C131" s="3">
        <f t="shared" si="4"/>
        <v>60.319920000000003</v>
      </c>
      <c r="D131">
        <v>199</v>
      </c>
      <c r="E131" s="3">
        <f t="shared" si="5"/>
        <v>60.655200000000001</v>
      </c>
      <c r="F131" s="3" t="s">
        <v>33</v>
      </c>
    </row>
    <row r="132" spans="1:6">
      <c r="A132" s="3" t="s">
        <v>5</v>
      </c>
      <c r="B132" s="3">
        <v>199</v>
      </c>
      <c r="C132" s="3">
        <f t="shared" si="4"/>
        <v>60.655200000000001</v>
      </c>
      <c r="D132">
        <v>210.9</v>
      </c>
      <c r="E132" s="3">
        <f t="shared" si="5"/>
        <v>64.282319999999999</v>
      </c>
      <c r="F132" s="3" t="s">
        <v>28</v>
      </c>
    </row>
    <row r="133" spans="1:6">
      <c r="A133" s="3" t="s">
        <v>5</v>
      </c>
      <c r="B133" s="3">
        <v>210.9</v>
      </c>
      <c r="C133" s="3">
        <f t="shared" si="4"/>
        <v>64.282319999999999</v>
      </c>
      <c r="D133">
        <v>231.6</v>
      </c>
      <c r="E133" s="3">
        <f t="shared" si="5"/>
        <v>70.591679999999997</v>
      </c>
      <c r="F133" s="3" t="s">
        <v>29</v>
      </c>
    </row>
    <row r="134" spans="1:6">
      <c r="A134" s="3" t="s">
        <v>5</v>
      </c>
      <c r="B134" s="3">
        <v>231.6</v>
      </c>
      <c r="C134" s="3">
        <f t="shared" si="4"/>
        <v>70.591679999999997</v>
      </c>
      <c r="D134">
        <v>233</v>
      </c>
      <c r="E134" s="3">
        <f t="shared" si="5"/>
        <v>71.0184</v>
      </c>
      <c r="F134" s="3" t="s">
        <v>35</v>
      </c>
    </row>
    <row r="135" spans="1:6">
      <c r="A135" s="3" t="s">
        <v>5</v>
      </c>
      <c r="B135" s="3">
        <v>233</v>
      </c>
      <c r="C135" s="3">
        <f t="shared" si="4"/>
        <v>71.0184</v>
      </c>
      <c r="D135">
        <v>253</v>
      </c>
      <c r="E135" s="3">
        <f t="shared" si="5"/>
        <v>77.114400000000003</v>
      </c>
      <c r="F135" s="3" t="s">
        <v>36</v>
      </c>
    </row>
    <row r="136" spans="1:6">
      <c r="A136" s="3" t="s">
        <v>5</v>
      </c>
      <c r="B136" s="3">
        <v>253</v>
      </c>
      <c r="C136" s="3">
        <f t="shared" si="4"/>
        <v>77.114400000000003</v>
      </c>
      <c r="D136">
        <v>261.60000000000002</v>
      </c>
      <c r="E136" s="3">
        <f t="shared" si="5"/>
        <v>79.735680000000016</v>
      </c>
      <c r="F136" s="3" t="s">
        <v>36</v>
      </c>
    </row>
    <row r="137" spans="1:6">
      <c r="A137" s="3" t="s">
        <v>5</v>
      </c>
      <c r="B137" s="3">
        <v>261.60000000000002</v>
      </c>
      <c r="C137" s="3">
        <f t="shared" si="4"/>
        <v>79.735680000000016</v>
      </c>
      <c r="D137">
        <v>266.60000000000002</v>
      </c>
      <c r="E137" s="3">
        <f t="shared" si="5"/>
        <v>81.259680000000017</v>
      </c>
      <c r="F137" s="3" t="s">
        <v>35</v>
      </c>
    </row>
    <row r="138" spans="1:6">
      <c r="A138" s="3" t="s">
        <v>5</v>
      </c>
      <c r="B138" s="3">
        <v>266.60000000000002</v>
      </c>
      <c r="C138" s="3">
        <f t="shared" si="4"/>
        <v>81.259680000000017</v>
      </c>
      <c r="D138">
        <v>272.10000000000002</v>
      </c>
      <c r="E138" s="3">
        <f t="shared" si="5"/>
        <v>82.936080000000004</v>
      </c>
      <c r="F138" s="3" t="s">
        <v>38</v>
      </c>
    </row>
    <row r="139" spans="1:6">
      <c r="A139" s="3" t="s">
        <v>5</v>
      </c>
      <c r="B139" s="3">
        <v>272.10000000000002</v>
      </c>
      <c r="C139" s="3">
        <f t="shared" si="4"/>
        <v>82.936080000000004</v>
      </c>
      <c r="D139">
        <v>279.10000000000002</v>
      </c>
      <c r="E139" s="3">
        <f t="shared" si="5"/>
        <v>85.069680000000005</v>
      </c>
      <c r="F139" s="3" t="s">
        <v>28</v>
      </c>
    </row>
    <row r="140" spans="1:6">
      <c r="A140" s="3" t="s">
        <v>5</v>
      </c>
      <c r="B140" s="3">
        <v>279.10000000000002</v>
      </c>
      <c r="C140" s="3">
        <f t="shared" si="4"/>
        <v>85.069680000000005</v>
      </c>
      <c r="D140">
        <v>281.5</v>
      </c>
      <c r="E140" s="3">
        <f t="shared" si="5"/>
        <v>85.801200000000009</v>
      </c>
      <c r="F140" s="3" t="s">
        <v>32</v>
      </c>
    </row>
    <row r="141" spans="1:6">
      <c r="A141" s="3" t="s">
        <v>5</v>
      </c>
      <c r="B141" s="3">
        <v>281.5</v>
      </c>
      <c r="C141" s="3">
        <f t="shared" ref="C141:C177" si="6">B141*0.3048</f>
        <v>85.801200000000009</v>
      </c>
      <c r="D141">
        <v>284.60000000000002</v>
      </c>
      <c r="E141" s="3">
        <f t="shared" ref="E141:E177" si="7">D141*0.3048</f>
        <v>86.746080000000006</v>
      </c>
      <c r="F141" s="3" t="s">
        <v>39</v>
      </c>
    </row>
    <row r="142" spans="1:6">
      <c r="A142" s="3" t="s">
        <v>5</v>
      </c>
      <c r="B142" s="3">
        <v>284.60000000000002</v>
      </c>
      <c r="C142" s="3">
        <f t="shared" si="6"/>
        <v>86.746080000000006</v>
      </c>
      <c r="D142">
        <v>286.89999999999998</v>
      </c>
      <c r="E142" s="3">
        <f t="shared" si="7"/>
        <v>87.447119999999998</v>
      </c>
      <c r="F142" s="3" t="s">
        <v>40</v>
      </c>
    </row>
    <row r="143" spans="1:6">
      <c r="A143" s="3" t="s">
        <v>5</v>
      </c>
      <c r="B143" s="3">
        <v>286.89999999999998</v>
      </c>
      <c r="C143" s="3">
        <f t="shared" si="6"/>
        <v>87.447119999999998</v>
      </c>
      <c r="D143">
        <v>288.60000000000002</v>
      </c>
      <c r="E143" s="3">
        <f t="shared" si="7"/>
        <v>87.965280000000007</v>
      </c>
      <c r="F143" s="3" t="s">
        <v>29</v>
      </c>
    </row>
    <row r="144" spans="1:6">
      <c r="A144" s="3" t="s">
        <v>5</v>
      </c>
      <c r="B144" s="3">
        <v>288.60000000000002</v>
      </c>
      <c r="C144" s="3">
        <f t="shared" si="6"/>
        <v>87.965280000000007</v>
      </c>
      <c r="D144">
        <v>295.60000000000002</v>
      </c>
      <c r="E144" s="3">
        <f t="shared" si="7"/>
        <v>90.098880000000008</v>
      </c>
      <c r="F144" s="3" t="s">
        <v>41</v>
      </c>
    </row>
    <row r="145" spans="1:6">
      <c r="A145" s="3" t="s">
        <v>5</v>
      </c>
      <c r="B145" s="3">
        <v>295.60000000000002</v>
      </c>
      <c r="C145" s="3">
        <f t="shared" si="6"/>
        <v>90.098880000000008</v>
      </c>
      <c r="D145">
        <v>298.2</v>
      </c>
      <c r="E145" s="3">
        <f t="shared" si="7"/>
        <v>90.891360000000006</v>
      </c>
      <c r="F145" s="3" t="s">
        <v>33</v>
      </c>
    </row>
    <row r="146" spans="1:6">
      <c r="A146" s="3" t="s">
        <v>5</v>
      </c>
      <c r="B146" s="3">
        <v>298.2</v>
      </c>
      <c r="C146" s="3">
        <f t="shared" si="6"/>
        <v>90.891360000000006</v>
      </c>
      <c r="D146">
        <v>300</v>
      </c>
      <c r="E146" s="3">
        <f t="shared" si="7"/>
        <v>91.44</v>
      </c>
      <c r="F146" s="3" t="s">
        <v>42</v>
      </c>
    </row>
    <row r="147" spans="1:6">
      <c r="A147" s="3" t="s">
        <v>5</v>
      </c>
      <c r="B147" s="3">
        <v>300</v>
      </c>
      <c r="C147" s="3">
        <f t="shared" si="6"/>
        <v>91.44</v>
      </c>
      <c r="D147">
        <v>314.39999999999998</v>
      </c>
      <c r="E147" s="3">
        <f t="shared" si="7"/>
        <v>95.829120000000003</v>
      </c>
      <c r="F147" s="3" t="s">
        <v>43</v>
      </c>
    </row>
    <row r="148" spans="1:6">
      <c r="A148" s="3" t="s">
        <v>5</v>
      </c>
      <c r="B148" s="3">
        <v>314.39999999999998</v>
      </c>
      <c r="C148" s="3">
        <f t="shared" si="6"/>
        <v>95.829120000000003</v>
      </c>
      <c r="D148">
        <v>315.60000000000002</v>
      </c>
      <c r="E148" s="3">
        <f t="shared" si="7"/>
        <v>96.194880000000012</v>
      </c>
      <c r="F148" s="3" t="s">
        <v>42</v>
      </c>
    </row>
    <row r="149" spans="1:6">
      <c r="A149" s="3" t="s">
        <v>5</v>
      </c>
      <c r="B149" s="3">
        <v>315.60000000000002</v>
      </c>
      <c r="C149" s="3">
        <f t="shared" si="6"/>
        <v>96.194880000000012</v>
      </c>
      <c r="D149">
        <v>325</v>
      </c>
      <c r="E149" s="3">
        <f t="shared" si="7"/>
        <v>99.06</v>
      </c>
      <c r="F149" s="3" t="s">
        <v>44</v>
      </c>
    </row>
    <row r="150" spans="1:6">
      <c r="A150" s="3" t="s">
        <v>5</v>
      </c>
      <c r="B150" s="3">
        <v>325</v>
      </c>
      <c r="C150" s="3">
        <f t="shared" si="6"/>
        <v>99.06</v>
      </c>
      <c r="D150">
        <v>327.10000000000002</v>
      </c>
      <c r="E150" s="3">
        <f t="shared" si="7"/>
        <v>99.700080000000014</v>
      </c>
      <c r="F150" s="3" t="s">
        <v>28</v>
      </c>
    </row>
    <row r="151" spans="1:6">
      <c r="A151" s="3" t="s">
        <v>5</v>
      </c>
      <c r="B151" s="3">
        <v>327.10000000000002</v>
      </c>
      <c r="C151" s="3">
        <f t="shared" si="6"/>
        <v>99.700080000000014</v>
      </c>
      <c r="D151">
        <v>333.2</v>
      </c>
      <c r="E151" s="3">
        <f t="shared" si="7"/>
        <v>101.55936</v>
      </c>
      <c r="F151" s="3" t="s">
        <v>28</v>
      </c>
    </row>
    <row r="152" spans="1:6">
      <c r="A152" s="3" t="s">
        <v>5</v>
      </c>
      <c r="B152" s="3">
        <v>333.2</v>
      </c>
      <c r="C152" s="3">
        <f t="shared" si="6"/>
        <v>101.55936</v>
      </c>
      <c r="D152">
        <v>335.8</v>
      </c>
      <c r="E152" s="3">
        <f t="shared" si="7"/>
        <v>102.35184000000001</v>
      </c>
      <c r="F152" s="3" t="s">
        <v>28</v>
      </c>
    </row>
    <row r="153" spans="1:6">
      <c r="A153" s="3" t="s">
        <v>5</v>
      </c>
      <c r="B153" s="3">
        <v>335.8</v>
      </c>
      <c r="C153" s="3">
        <f t="shared" si="6"/>
        <v>102.35184000000001</v>
      </c>
      <c r="D153">
        <v>337.7</v>
      </c>
      <c r="E153" s="3">
        <f t="shared" si="7"/>
        <v>102.93096</v>
      </c>
      <c r="F153" s="3" t="s">
        <v>45</v>
      </c>
    </row>
    <row r="154" spans="1:6">
      <c r="A154" s="3" t="s">
        <v>5</v>
      </c>
      <c r="B154" s="3">
        <v>337.7</v>
      </c>
      <c r="C154" s="3">
        <f t="shared" si="6"/>
        <v>102.93096</v>
      </c>
      <c r="D154">
        <v>346.6</v>
      </c>
      <c r="E154" s="3">
        <f t="shared" si="7"/>
        <v>105.64368000000002</v>
      </c>
      <c r="F154" s="3" t="s">
        <v>46</v>
      </c>
    </row>
    <row r="155" spans="1:6">
      <c r="A155" s="3" t="s">
        <v>5</v>
      </c>
      <c r="B155" s="3">
        <v>346.6</v>
      </c>
      <c r="C155" s="3">
        <f t="shared" si="6"/>
        <v>105.64368000000002</v>
      </c>
      <c r="D155">
        <v>347.8</v>
      </c>
      <c r="E155" s="3">
        <f t="shared" si="7"/>
        <v>106.00944000000001</v>
      </c>
      <c r="F155" s="3" t="s">
        <v>47</v>
      </c>
    </row>
    <row r="156" spans="1:6">
      <c r="A156" s="3" t="s">
        <v>5</v>
      </c>
      <c r="B156" s="3">
        <v>347.8</v>
      </c>
      <c r="C156" s="3">
        <f t="shared" si="6"/>
        <v>106.00944000000001</v>
      </c>
      <c r="D156">
        <v>348.9</v>
      </c>
      <c r="E156" s="3">
        <f t="shared" si="7"/>
        <v>106.34472</v>
      </c>
      <c r="F156" s="3" t="s">
        <v>48</v>
      </c>
    </row>
    <row r="157" spans="1:6">
      <c r="A157" s="3" t="s">
        <v>5</v>
      </c>
      <c r="B157" s="3">
        <v>348.9</v>
      </c>
      <c r="C157" s="3">
        <f t="shared" si="6"/>
        <v>106.34472</v>
      </c>
      <c r="D157">
        <v>349.2</v>
      </c>
      <c r="E157" s="3">
        <f t="shared" si="7"/>
        <v>106.43616</v>
      </c>
      <c r="F157" s="3" t="s">
        <v>49</v>
      </c>
    </row>
    <row r="158" spans="1:6">
      <c r="A158" s="3" t="s">
        <v>5</v>
      </c>
      <c r="B158" s="3">
        <v>349.2</v>
      </c>
      <c r="C158" s="3">
        <f t="shared" si="6"/>
        <v>106.43616</v>
      </c>
      <c r="D158">
        <v>356</v>
      </c>
      <c r="E158" s="3">
        <f t="shared" si="7"/>
        <v>108.50880000000001</v>
      </c>
      <c r="F158" s="3" t="s">
        <v>49</v>
      </c>
    </row>
    <row r="159" spans="1:6">
      <c r="A159" s="3" t="s">
        <v>5</v>
      </c>
      <c r="B159" s="3">
        <v>356</v>
      </c>
      <c r="C159" s="3">
        <f t="shared" si="6"/>
        <v>108.50880000000001</v>
      </c>
      <c r="D159">
        <v>367</v>
      </c>
      <c r="E159" s="3">
        <f t="shared" si="7"/>
        <v>111.86160000000001</v>
      </c>
      <c r="F159" s="3" t="s">
        <v>50</v>
      </c>
    </row>
    <row r="160" spans="1:6">
      <c r="A160" s="3" t="s">
        <v>5</v>
      </c>
      <c r="B160" s="3">
        <v>367</v>
      </c>
      <c r="C160" s="3">
        <f t="shared" si="6"/>
        <v>111.86160000000001</v>
      </c>
      <c r="D160">
        <v>422.3</v>
      </c>
      <c r="E160" s="3">
        <f t="shared" si="7"/>
        <v>128.71704</v>
      </c>
      <c r="F160" s="3" t="s">
        <v>28</v>
      </c>
    </row>
    <row r="161" spans="1:6">
      <c r="A161" s="3" t="s">
        <v>5</v>
      </c>
      <c r="B161" s="3">
        <v>422.3</v>
      </c>
      <c r="C161" s="3">
        <f t="shared" si="6"/>
        <v>128.71704</v>
      </c>
      <c r="D161">
        <v>424.9</v>
      </c>
      <c r="E161" s="3">
        <f t="shared" si="7"/>
        <v>129.50952000000001</v>
      </c>
      <c r="F161" s="3" t="s">
        <v>38</v>
      </c>
    </row>
    <row r="162" spans="1:6">
      <c r="A162" s="3" t="s">
        <v>5</v>
      </c>
      <c r="B162" s="3">
        <v>424.9</v>
      </c>
      <c r="C162" s="3">
        <f t="shared" si="6"/>
        <v>129.50952000000001</v>
      </c>
      <c r="D162">
        <v>343.9</v>
      </c>
      <c r="E162" s="3">
        <f t="shared" si="7"/>
        <v>104.82071999999999</v>
      </c>
      <c r="F162" s="3" t="s">
        <v>50</v>
      </c>
    </row>
    <row r="163" spans="1:6">
      <c r="A163" s="3" t="s">
        <v>5</v>
      </c>
      <c r="B163" s="3">
        <v>343.9</v>
      </c>
      <c r="C163" s="3">
        <f t="shared" si="6"/>
        <v>104.82071999999999</v>
      </c>
      <c r="D163">
        <v>494.9</v>
      </c>
      <c r="E163" s="3">
        <f t="shared" si="7"/>
        <v>150.84551999999999</v>
      </c>
      <c r="F163" s="3" t="s">
        <v>28</v>
      </c>
    </row>
    <row r="164" spans="1:6">
      <c r="A164" s="3" t="s">
        <v>5</v>
      </c>
      <c r="B164" s="3">
        <v>494.9</v>
      </c>
      <c r="C164" s="3">
        <f t="shared" si="6"/>
        <v>150.84551999999999</v>
      </c>
      <c r="D164">
        <v>500.9</v>
      </c>
      <c r="E164" s="3">
        <f t="shared" si="7"/>
        <v>152.67431999999999</v>
      </c>
      <c r="F164" s="3" t="s">
        <v>28</v>
      </c>
    </row>
    <row r="165" spans="1:6">
      <c r="A165" s="3" t="s">
        <v>5</v>
      </c>
      <c r="B165" s="3">
        <v>500.9</v>
      </c>
      <c r="C165" s="3">
        <f t="shared" si="6"/>
        <v>152.67431999999999</v>
      </c>
      <c r="D165">
        <v>504.9</v>
      </c>
      <c r="E165" s="3">
        <f t="shared" si="7"/>
        <v>153.89352</v>
      </c>
      <c r="F165" s="3" t="s">
        <v>38</v>
      </c>
    </row>
    <row r="166" spans="1:6">
      <c r="A166" s="3" t="s">
        <v>5</v>
      </c>
      <c r="B166" s="3">
        <v>504.9</v>
      </c>
      <c r="C166" s="3">
        <f t="shared" si="6"/>
        <v>153.89352</v>
      </c>
      <c r="D166">
        <v>517.79999999999995</v>
      </c>
      <c r="E166" s="3">
        <f t="shared" si="7"/>
        <v>157.82543999999999</v>
      </c>
      <c r="F166" s="3" t="s">
        <v>38</v>
      </c>
    </row>
    <row r="167" spans="1:6">
      <c r="A167" s="3" t="s">
        <v>5</v>
      </c>
      <c r="B167" s="3">
        <v>517.79999999999995</v>
      </c>
      <c r="C167" s="3">
        <f t="shared" si="6"/>
        <v>157.82543999999999</v>
      </c>
      <c r="D167">
        <v>528.9</v>
      </c>
      <c r="E167" s="3">
        <f t="shared" si="7"/>
        <v>161.20872</v>
      </c>
      <c r="F167" s="3" t="s">
        <v>28</v>
      </c>
    </row>
    <row r="168" spans="1:6">
      <c r="A168" s="3" t="s">
        <v>5</v>
      </c>
      <c r="B168" s="3">
        <v>528.9</v>
      </c>
      <c r="C168" s="3">
        <f t="shared" si="6"/>
        <v>161.20872</v>
      </c>
      <c r="D168">
        <v>532</v>
      </c>
      <c r="E168" s="3">
        <f t="shared" si="7"/>
        <v>162.15360000000001</v>
      </c>
      <c r="F168" s="3" t="s">
        <v>38</v>
      </c>
    </row>
    <row r="169" spans="1:6">
      <c r="A169" s="3" t="s">
        <v>5</v>
      </c>
      <c r="B169" s="3">
        <v>532</v>
      </c>
      <c r="C169" s="3">
        <f t="shared" si="6"/>
        <v>162.15360000000001</v>
      </c>
      <c r="D169" s="3">
        <v>532.5</v>
      </c>
      <c r="E169" s="3">
        <f t="shared" si="7"/>
        <v>162.30600000000001</v>
      </c>
      <c r="F169" s="3" t="s">
        <v>38</v>
      </c>
    </row>
    <row r="170" spans="1:6">
      <c r="A170" s="3" t="s">
        <v>5</v>
      </c>
      <c r="B170" s="3">
        <v>532.5</v>
      </c>
      <c r="C170" s="3">
        <f t="shared" si="6"/>
        <v>162.30600000000001</v>
      </c>
      <c r="D170" s="3">
        <v>539.9</v>
      </c>
      <c r="E170" s="3">
        <f t="shared" si="7"/>
        <v>164.56152</v>
      </c>
      <c r="F170" s="3" t="s">
        <v>28</v>
      </c>
    </row>
    <row r="171" spans="1:6">
      <c r="A171" s="3" t="s">
        <v>5</v>
      </c>
      <c r="B171" s="3">
        <v>539.9</v>
      </c>
      <c r="C171" s="3">
        <f t="shared" si="6"/>
        <v>164.56152</v>
      </c>
      <c r="D171" s="3">
        <v>541.29999999999995</v>
      </c>
      <c r="E171" s="3">
        <f t="shared" si="7"/>
        <v>164.98823999999999</v>
      </c>
      <c r="F171" s="3" t="s">
        <v>38</v>
      </c>
    </row>
    <row r="172" spans="1:6">
      <c r="A172" s="3" t="s">
        <v>5</v>
      </c>
      <c r="B172" s="3">
        <v>541.29999999999995</v>
      </c>
      <c r="C172" s="3">
        <f t="shared" si="6"/>
        <v>164.98823999999999</v>
      </c>
      <c r="D172" s="3">
        <v>546</v>
      </c>
      <c r="E172" s="3">
        <f t="shared" si="7"/>
        <v>166.42080000000001</v>
      </c>
      <c r="F172" s="3" t="s">
        <v>28</v>
      </c>
    </row>
    <row r="173" spans="1:6">
      <c r="A173" s="3" t="s">
        <v>5</v>
      </c>
      <c r="B173" s="3">
        <v>546</v>
      </c>
      <c r="C173" s="3">
        <f t="shared" si="6"/>
        <v>166.42080000000001</v>
      </c>
      <c r="D173" s="3">
        <v>552</v>
      </c>
      <c r="E173" s="3">
        <f t="shared" si="7"/>
        <v>168.24960000000002</v>
      </c>
      <c r="F173" s="3" t="s">
        <v>51</v>
      </c>
    </row>
    <row r="174" spans="1:6">
      <c r="A174" s="3" t="s">
        <v>5</v>
      </c>
      <c r="B174" s="3">
        <v>552</v>
      </c>
      <c r="C174" s="3">
        <f t="shared" si="6"/>
        <v>168.24960000000002</v>
      </c>
      <c r="D174" s="3">
        <v>579.9</v>
      </c>
      <c r="E174" s="3">
        <f t="shared" si="7"/>
        <v>176.75352000000001</v>
      </c>
      <c r="F174" s="3" t="s">
        <v>52</v>
      </c>
    </row>
    <row r="175" spans="1:6">
      <c r="A175" s="3" t="s">
        <v>5</v>
      </c>
      <c r="B175" s="3">
        <v>579.9</v>
      </c>
      <c r="C175" s="3">
        <f t="shared" si="6"/>
        <v>176.75352000000001</v>
      </c>
      <c r="D175">
        <v>589.1</v>
      </c>
      <c r="E175" s="3">
        <f t="shared" si="7"/>
        <v>179.55768</v>
      </c>
      <c r="F175" s="3" t="s">
        <v>50</v>
      </c>
    </row>
    <row r="176" spans="1:6">
      <c r="A176" s="3" t="s">
        <v>5</v>
      </c>
      <c r="B176" s="3">
        <v>589.1</v>
      </c>
      <c r="C176" s="3">
        <f t="shared" si="6"/>
        <v>179.55768</v>
      </c>
      <c r="D176">
        <v>591</v>
      </c>
      <c r="E176" s="3">
        <f t="shared" si="7"/>
        <v>180.13680000000002</v>
      </c>
      <c r="F176" s="3" t="s">
        <v>28</v>
      </c>
    </row>
    <row r="177" spans="1:6">
      <c r="A177" s="3" t="s">
        <v>5</v>
      </c>
      <c r="B177" s="3">
        <v>591</v>
      </c>
      <c r="C177" s="3">
        <f t="shared" si="6"/>
        <v>180.13680000000002</v>
      </c>
      <c r="D177">
        <v>601</v>
      </c>
      <c r="E177" s="3">
        <f t="shared" si="7"/>
        <v>183.1848</v>
      </c>
      <c r="F177" s="3" t="s">
        <v>50</v>
      </c>
    </row>
    <row r="178" spans="1:6">
      <c r="A178" s="3"/>
      <c r="E178" s="3"/>
    </row>
    <row r="179" spans="1:6">
      <c r="A179" s="3"/>
      <c r="E179" s="3"/>
    </row>
    <row r="180" spans="1:6">
      <c r="A180" s="3"/>
      <c r="E180" s="3"/>
    </row>
    <row r="181" spans="1:6">
      <c r="A181" s="3"/>
      <c r="E181" s="3"/>
    </row>
    <row r="182" spans="1:6">
      <c r="A182" s="3"/>
      <c r="E182" s="3"/>
    </row>
    <row r="183" spans="1:6">
      <c r="A183" s="3"/>
      <c r="E183" s="3"/>
    </row>
    <row r="184" spans="1:6">
      <c r="A184" s="3"/>
      <c r="E184" s="3"/>
    </row>
    <row r="185" spans="1:6">
      <c r="A185" s="3"/>
      <c r="E185" s="3"/>
    </row>
    <row r="186" spans="1:6">
      <c r="A186" s="3"/>
      <c r="E186" s="3"/>
    </row>
    <row r="187" spans="1:6">
      <c r="A187" s="3"/>
      <c r="E187" s="3"/>
    </row>
    <row r="188" spans="1:6">
      <c r="A188" s="3"/>
      <c r="E188" s="3"/>
    </row>
    <row r="189" spans="1:6">
      <c r="A189" s="3"/>
      <c r="E189" s="3"/>
    </row>
    <row r="190" spans="1:6">
      <c r="A190" s="3"/>
      <c r="E190" s="3"/>
    </row>
    <row r="191" spans="1:6">
      <c r="A191" s="3"/>
      <c r="E191" s="3"/>
    </row>
    <row r="192" spans="1:6">
      <c r="A192" s="3"/>
      <c r="E192" s="3"/>
    </row>
    <row r="193" spans="1:5">
      <c r="A193" s="3"/>
      <c r="E193" s="3"/>
    </row>
    <row r="194" spans="1:5">
      <c r="A194" s="3"/>
      <c r="E194" s="3"/>
    </row>
    <row r="195" spans="1:5">
      <c r="A195" s="3"/>
      <c r="E195" s="3"/>
    </row>
    <row r="196" spans="1:5">
      <c r="A196" s="3"/>
      <c r="E196" s="3"/>
    </row>
    <row r="197" spans="1:5">
      <c r="A197" s="3"/>
      <c r="E197" s="3"/>
    </row>
    <row r="198" spans="1:5">
      <c r="A198" s="3"/>
      <c r="E198" s="3"/>
    </row>
    <row r="199" spans="1:5">
      <c r="A199" s="3"/>
      <c r="E199" s="3"/>
    </row>
    <row r="200" spans="1:5">
      <c r="A200" s="3"/>
      <c r="E200" s="3"/>
    </row>
    <row r="201" spans="1:5">
      <c r="A201" s="3"/>
      <c r="E201" s="3"/>
    </row>
    <row r="202" spans="1:5">
      <c r="A202" s="3"/>
      <c r="E202" s="3"/>
    </row>
    <row r="203" spans="1:5">
      <c r="A203" s="3"/>
      <c r="E203" s="3"/>
    </row>
    <row r="204" spans="1:5">
      <c r="A204" s="3"/>
      <c r="E204" s="3"/>
    </row>
    <row r="205" spans="1:5">
      <c r="A205" s="3"/>
      <c r="E205" s="3"/>
    </row>
    <row r="206" spans="1:5">
      <c r="A206" s="3"/>
      <c r="E206" s="3"/>
    </row>
    <row r="207" spans="1:5">
      <c r="A207" s="3"/>
      <c r="E207" s="3"/>
    </row>
    <row r="208" spans="1:5">
      <c r="A208" s="3"/>
      <c r="E208" s="3"/>
    </row>
    <row r="209" spans="1:5">
      <c r="A209" s="3"/>
      <c r="E209" s="3"/>
    </row>
    <row r="210" spans="1:5">
      <c r="A210" s="3"/>
      <c r="E210" s="3"/>
    </row>
    <row r="211" spans="1:5">
      <c r="A211" s="3"/>
      <c r="E211" s="3"/>
    </row>
    <row r="212" spans="1:5">
      <c r="A212" s="3"/>
      <c r="E212" s="3"/>
    </row>
    <row r="213" spans="1:5">
      <c r="A213" s="3"/>
      <c r="E213" s="3"/>
    </row>
    <row r="214" spans="1:5">
      <c r="A214" s="3"/>
      <c r="E214" s="3"/>
    </row>
    <row r="215" spans="1:5">
      <c r="A215" s="3"/>
      <c r="E215" s="3"/>
    </row>
    <row r="216" spans="1:5">
      <c r="A216" s="3"/>
      <c r="E216" s="3"/>
    </row>
    <row r="217" spans="1:5">
      <c r="A217" s="3"/>
      <c r="E217" s="3"/>
    </row>
    <row r="218" spans="1:5">
      <c r="A218" s="3"/>
      <c r="E218" s="3"/>
    </row>
    <row r="219" spans="1:5">
      <c r="A219" s="3"/>
      <c r="E219" s="3"/>
    </row>
    <row r="220" spans="1:5">
      <c r="A220" s="3"/>
      <c r="E220" s="3"/>
    </row>
    <row r="221" spans="1:5">
      <c r="A221" s="3"/>
      <c r="E221" s="3"/>
    </row>
    <row r="222" spans="1:5">
      <c r="A222" s="3"/>
      <c r="E222" s="3"/>
    </row>
    <row r="223" spans="1:5">
      <c r="A223" s="3"/>
      <c r="E223" s="3"/>
    </row>
    <row r="224" spans="1:5">
      <c r="A224" s="3"/>
      <c r="E224" s="3"/>
    </row>
    <row r="225" spans="1:5">
      <c r="A225" s="3"/>
      <c r="E225" s="3"/>
    </row>
    <row r="226" spans="1:5">
      <c r="A226" s="3"/>
      <c r="E226" s="3"/>
    </row>
    <row r="227" spans="1:5">
      <c r="A227" s="3"/>
      <c r="E227" s="3"/>
    </row>
    <row r="228" spans="1:5">
      <c r="A228" s="3"/>
      <c r="E228" s="3"/>
    </row>
    <row r="229" spans="1:5">
      <c r="A229" s="3"/>
      <c r="E229" s="3"/>
    </row>
    <row r="230" spans="1:5">
      <c r="A230" s="3"/>
      <c r="E230" s="3"/>
    </row>
    <row r="231" spans="1:5">
      <c r="A231" s="3"/>
      <c r="E231" s="3"/>
    </row>
    <row r="232" spans="1:5">
      <c r="A232" s="3"/>
      <c r="E232" s="3"/>
    </row>
    <row r="233" spans="1:5">
      <c r="A233" s="3"/>
      <c r="E233" s="3"/>
    </row>
    <row r="234" spans="1:5">
      <c r="A234" s="3"/>
      <c r="E234" s="3"/>
    </row>
    <row r="235" spans="1:5">
      <c r="A235" s="3"/>
      <c r="E235" s="3"/>
    </row>
    <row r="236" spans="1:5">
      <c r="A236" s="3"/>
      <c r="E236" s="3"/>
    </row>
    <row r="237" spans="1:5">
      <c r="A237" s="3"/>
      <c r="E237" s="3"/>
    </row>
    <row r="238" spans="1:5">
      <c r="A238" s="3"/>
      <c r="E238" s="3"/>
    </row>
    <row r="239" spans="1:5">
      <c r="A239" s="3"/>
      <c r="E239" s="3"/>
    </row>
    <row r="240" spans="1:5">
      <c r="A240" s="3"/>
      <c r="E240" s="3"/>
    </row>
    <row r="241" spans="1:5">
      <c r="A241" s="3"/>
      <c r="E241" s="3"/>
    </row>
    <row r="242" spans="1:5">
      <c r="A242" s="3"/>
      <c r="E242" s="3"/>
    </row>
    <row r="243" spans="1:5">
      <c r="A243" s="3"/>
      <c r="E243" s="3"/>
    </row>
    <row r="244" spans="1:5">
      <c r="A244" s="3"/>
      <c r="E244" s="3"/>
    </row>
    <row r="245" spans="1:5">
      <c r="A245" s="3"/>
      <c r="E245" s="3"/>
    </row>
    <row r="246" spans="1:5">
      <c r="A246" s="3"/>
      <c r="E246" s="3"/>
    </row>
    <row r="247" spans="1:5">
      <c r="A247" s="3"/>
      <c r="E247" s="3"/>
    </row>
    <row r="248" spans="1:5">
      <c r="A248" s="3"/>
      <c r="E248" s="3"/>
    </row>
    <row r="249" spans="1:5">
      <c r="A249" s="3"/>
      <c r="E249" s="3"/>
    </row>
    <row r="250" spans="1:5">
      <c r="A250" s="3"/>
      <c r="E250" s="3"/>
    </row>
    <row r="251" spans="1:5">
      <c r="A251" s="3"/>
      <c r="E251" s="3"/>
    </row>
    <row r="252" spans="1:5">
      <c r="A252" s="3"/>
      <c r="E252" s="3"/>
    </row>
    <row r="253" spans="1:5">
      <c r="A253" s="3"/>
      <c r="E253" s="3"/>
    </row>
    <row r="254" spans="1:5">
      <c r="A254" s="3"/>
      <c r="E254" s="3"/>
    </row>
    <row r="255" spans="1:5">
      <c r="A255" s="3"/>
      <c r="E255" s="3"/>
    </row>
    <row r="256" spans="1:5">
      <c r="A256" s="3"/>
      <c r="E256" s="3"/>
    </row>
    <row r="257" spans="1:5">
      <c r="A257" s="3"/>
      <c r="E257" s="3"/>
    </row>
    <row r="258" spans="1:5">
      <c r="A258" s="3"/>
      <c r="E258" s="3"/>
    </row>
    <row r="259" spans="1:5">
      <c r="A259" s="3"/>
      <c r="E259" s="3"/>
    </row>
    <row r="260" spans="1:5">
      <c r="A260" s="3"/>
      <c r="E260" s="3"/>
    </row>
    <row r="261" spans="1:5">
      <c r="A261" s="3"/>
      <c r="E261" s="3"/>
    </row>
    <row r="262" spans="1:5">
      <c r="A262" s="3"/>
      <c r="E262" s="3"/>
    </row>
    <row r="263" spans="1:5">
      <c r="A263" s="3"/>
      <c r="E263" s="3"/>
    </row>
    <row r="264" spans="1:5">
      <c r="A264" s="3"/>
      <c r="E264" s="3"/>
    </row>
    <row r="265" spans="1:5">
      <c r="A265" s="3"/>
      <c r="E265" s="3"/>
    </row>
    <row r="266" spans="1:5">
      <c r="A266" s="3"/>
      <c r="E266" s="3"/>
    </row>
    <row r="267" spans="1:5">
      <c r="A267" s="3"/>
      <c r="E267" s="3"/>
    </row>
    <row r="268" spans="1:5">
      <c r="A268" s="3"/>
      <c r="E268" s="3"/>
    </row>
    <row r="269" spans="1:5">
      <c r="A269" s="3"/>
      <c r="E269" s="3"/>
    </row>
    <row r="270" spans="1:5">
      <c r="A270" s="3"/>
      <c r="E270" s="3"/>
    </row>
    <row r="271" spans="1:5">
      <c r="A271" s="3"/>
      <c r="E271" s="3"/>
    </row>
    <row r="272" spans="1:5">
      <c r="A272" s="3"/>
      <c r="E272" s="3"/>
    </row>
    <row r="273" spans="1:5">
      <c r="A273" s="3"/>
      <c r="E273" s="3"/>
    </row>
    <row r="274" spans="1:5">
      <c r="A274" s="3"/>
      <c r="E274" s="3"/>
    </row>
    <row r="275" spans="1:5">
      <c r="A275" s="3"/>
      <c r="E275" s="3"/>
    </row>
    <row r="276" spans="1:5">
      <c r="A276" s="3"/>
      <c r="E276" s="3"/>
    </row>
    <row r="277" spans="1:5">
      <c r="A277" s="3"/>
      <c r="E277" s="3"/>
    </row>
    <row r="278" spans="1:5">
      <c r="A278" s="3"/>
      <c r="E278" s="3"/>
    </row>
    <row r="279" spans="1:5">
      <c r="A279" s="3"/>
      <c r="E279" s="3"/>
    </row>
    <row r="280" spans="1:5">
      <c r="A280" s="3"/>
      <c r="E280" s="3"/>
    </row>
    <row r="281" spans="1:5">
      <c r="A281" s="3"/>
      <c r="E281" s="3"/>
    </row>
    <row r="282" spans="1:5">
      <c r="A282" s="3"/>
      <c r="E282" s="3"/>
    </row>
    <row r="283" spans="1:5">
      <c r="A283" s="3"/>
      <c r="E283" s="3"/>
    </row>
    <row r="284" spans="1:5">
      <c r="A284" s="3"/>
      <c r="E284" s="3"/>
    </row>
    <row r="285" spans="1:5">
      <c r="A285" s="3"/>
      <c r="E285" s="3"/>
    </row>
    <row r="286" spans="1:5">
      <c r="A286" s="3"/>
      <c r="E286" s="3"/>
    </row>
    <row r="287" spans="1:5">
      <c r="A287" s="3"/>
      <c r="E287" s="3"/>
    </row>
    <row r="288" spans="1:5">
      <c r="A288" s="3"/>
      <c r="E288" s="3"/>
    </row>
    <row r="289" spans="1:5">
      <c r="A289" s="3"/>
      <c r="E289" s="3"/>
    </row>
    <row r="290" spans="1:5">
      <c r="A290" s="3"/>
      <c r="E290" s="3"/>
    </row>
    <row r="291" spans="1:5">
      <c r="A291" s="3"/>
      <c r="E291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5"/>
  <sheetViews>
    <sheetView workbookViewId="0">
      <selection activeCell="J12" sqref="J12"/>
    </sheetView>
  </sheetViews>
  <sheetFormatPr defaultRowHeight="15"/>
  <cols>
    <col min="7" max="7" width="17" bestFit="1" customWidth="1"/>
  </cols>
  <sheetData>
    <row r="1" spans="1:7">
      <c r="A1" s="3" t="s">
        <v>0</v>
      </c>
      <c r="B1" s="3" t="s">
        <v>17</v>
      </c>
      <c r="C1" s="3" t="s">
        <v>18</v>
      </c>
      <c r="D1" s="3" t="s">
        <v>19</v>
      </c>
      <c r="E1" s="3" t="s">
        <v>20</v>
      </c>
      <c r="F1" s="3" t="s">
        <v>21</v>
      </c>
      <c r="G1" s="3" t="s">
        <v>22</v>
      </c>
    </row>
    <row r="2" spans="1:7">
      <c r="A2" s="3" t="s">
        <v>3</v>
      </c>
      <c r="B2">
        <v>17020</v>
      </c>
      <c r="C2">
        <v>15935</v>
      </c>
      <c r="D2" s="3">
        <f>1908*0.3048</f>
        <v>581.55840000000001</v>
      </c>
      <c r="E2">
        <f>597*0.3048</f>
        <v>181.96560000000002</v>
      </c>
      <c r="F2">
        <v>-60</v>
      </c>
      <c r="G2">
        <v>117</v>
      </c>
    </row>
    <row r="3" spans="1:7">
      <c r="A3" s="3" t="s">
        <v>4</v>
      </c>
      <c r="B3">
        <v>17103</v>
      </c>
      <c r="C3">
        <v>15763</v>
      </c>
      <c r="D3">
        <f>1930*0.3048</f>
        <v>588.26400000000001</v>
      </c>
      <c r="E3">
        <f>900.6*0.3048</f>
        <v>274.50288</v>
      </c>
      <c r="F3">
        <v>-63</v>
      </c>
      <c r="G3">
        <v>117</v>
      </c>
    </row>
    <row r="4" spans="1:7">
      <c r="A4" s="3" t="s">
        <v>5</v>
      </c>
      <c r="B4">
        <v>16374</v>
      </c>
      <c r="C4">
        <v>15839</v>
      </c>
      <c r="D4" s="3">
        <f>1866*0.3048</f>
        <v>568.7568</v>
      </c>
      <c r="E4" s="3">
        <f>601*0.3048</f>
        <v>183.1848</v>
      </c>
      <c r="F4">
        <v>-65</v>
      </c>
      <c r="G4">
        <v>117</v>
      </c>
    </row>
    <row r="5" spans="1:7">
      <c r="C5" s="3" t="s">
        <v>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66"/>
  <sheetViews>
    <sheetView tabSelected="1" workbookViewId="0">
      <selection activeCell="D63" sqref="D63"/>
    </sheetView>
  </sheetViews>
  <sheetFormatPr defaultRowHeight="15"/>
  <cols>
    <col min="2" max="2" width="11.85546875" bestFit="1" customWidth="1"/>
    <col min="3" max="3" width="11.85546875" style="3" customWidth="1"/>
    <col min="4" max="4" width="12.28515625" bestFit="1" customWidth="1"/>
    <col min="5" max="5" width="8.85546875" style="3" bestFit="1" customWidth="1"/>
    <col min="6" max="6" width="12" bestFit="1" customWidth="1"/>
    <col min="7" max="7" width="65" bestFit="1" customWidth="1"/>
  </cols>
  <sheetData>
    <row r="1" spans="1:7">
      <c r="A1" s="3" t="s">
        <v>0</v>
      </c>
      <c r="B1" s="3" t="s">
        <v>131</v>
      </c>
      <c r="C1" s="3" t="s">
        <v>130</v>
      </c>
      <c r="D1" s="3" t="s">
        <v>148</v>
      </c>
      <c r="E1" s="3" t="s">
        <v>149</v>
      </c>
      <c r="F1" s="3" t="s">
        <v>129</v>
      </c>
      <c r="G1" s="3" t="s">
        <v>16</v>
      </c>
    </row>
    <row r="2" spans="1:7">
      <c r="A2" s="3" t="s">
        <v>3</v>
      </c>
      <c r="B2">
        <v>47.6</v>
      </c>
      <c r="C2" s="3">
        <f>B2*0.3048</f>
        <v>14.50848</v>
      </c>
      <c r="D2">
        <v>2</v>
      </c>
      <c r="E2" s="3">
        <f>D2*2.54</f>
        <v>5.08</v>
      </c>
      <c r="F2">
        <v>75</v>
      </c>
      <c r="G2" s="3" t="s">
        <v>132</v>
      </c>
    </row>
    <row r="3" spans="1:7">
      <c r="A3" s="3" t="s">
        <v>3</v>
      </c>
      <c r="B3">
        <v>69.7</v>
      </c>
      <c r="C3" s="3">
        <f t="shared" ref="C3:C66" si="0">B3*0.3048</f>
        <v>21.244560000000003</v>
      </c>
      <c r="D3">
        <v>2</v>
      </c>
      <c r="E3" s="3">
        <f t="shared" ref="E3:E57" si="1">D3*2.54</f>
        <v>5.08</v>
      </c>
      <c r="F3">
        <v>60</v>
      </c>
      <c r="G3" s="3" t="s">
        <v>133</v>
      </c>
    </row>
    <row r="4" spans="1:7">
      <c r="A4" s="3" t="s">
        <v>3</v>
      </c>
      <c r="B4">
        <v>70.2</v>
      </c>
      <c r="C4" s="3">
        <f t="shared" si="0"/>
        <v>21.396960000000004</v>
      </c>
      <c r="D4">
        <v>3</v>
      </c>
      <c r="E4" s="3">
        <f t="shared" si="1"/>
        <v>7.62</v>
      </c>
      <c r="F4">
        <v>47</v>
      </c>
      <c r="G4" s="3" t="s">
        <v>133</v>
      </c>
    </row>
    <row r="5" spans="1:7">
      <c r="A5" s="3" t="s">
        <v>3</v>
      </c>
      <c r="B5">
        <v>107.6</v>
      </c>
      <c r="C5" s="3">
        <f t="shared" si="0"/>
        <v>32.796480000000003</v>
      </c>
      <c r="D5">
        <v>6</v>
      </c>
      <c r="E5" s="3">
        <f t="shared" si="1"/>
        <v>15.24</v>
      </c>
      <c r="F5">
        <v>65</v>
      </c>
      <c r="G5" s="3" t="s">
        <v>134</v>
      </c>
    </row>
    <row r="6" spans="1:7">
      <c r="A6" s="3" t="s">
        <v>3</v>
      </c>
      <c r="B6">
        <v>142.80000000000001</v>
      </c>
      <c r="C6" s="3">
        <f t="shared" si="0"/>
        <v>43.525440000000003</v>
      </c>
      <c r="D6">
        <v>2</v>
      </c>
      <c r="E6" s="3">
        <f t="shared" si="1"/>
        <v>5.08</v>
      </c>
      <c r="F6">
        <v>63</v>
      </c>
      <c r="G6" s="3" t="s">
        <v>132</v>
      </c>
    </row>
    <row r="7" spans="1:7">
      <c r="A7" s="3" t="s">
        <v>3</v>
      </c>
      <c r="B7">
        <v>150.4</v>
      </c>
      <c r="C7" s="3">
        <f t="shared" si="0"/>
        <v>45.841920000000002</v>
      </c>
      <c r="D7">
        <v>1.2</v>
      </c>
      <c r="E7" s="3">
        <f t="shared" si="1"/>
        <v>3.048</v>
      </c>
      <c r="F7">
        <v>60</v>
      </c>
      <c r="G7" s="3" t="s">
        <v>132</v>
      </c>
    </row>
    <row r="8" spans="1:7">
      <c r="A8" s="3" t="s">
        <v>3</v>
      </c>
      <c r="B8">
        <v>155</v>
      </c>
      <c r="C8" s="3">
        <f t="shared" si="0"/>
        <v>47.244</v>
      </c>
      <c r="D8">
        <v>3</v>
      </c>
      <c r="E8" s="3">
        <f t="shared" si="1"/>
        <v>7.62</v>
      </c>
      <c r="F8">
        <v>60</v>
      </c>
      <c r="G8" s="3" t="s">
        <v>133</v>
      </c>
    </row>
    <row r="9" spans="1:7">
      <c r="A9" s="3" t="s">
        <v>3</v>
      </c>
      <c r="B9">
        <v>177.8</v>
      </c>
      <c r="C9" s="3">
        <f t="shared" si="0"/>
        <v>54.19344000000001</v>
      </c>
      <c r="D9">
        <v>2</v>
      </c>
      <c r="E9" s="3">
        <f t="shared" si="1"/>
        <v>5.08</v>
      </c>
      <c r="F9">
        <v>55</v>
      </c>
      <c r="G9" s="3" t="s">
        <v>133</v>
      </c>
    </row>
    <row r="10" spans="1:7">
      <c r="A10" s="3" t="s">
        <v>3</v>
      </c>
      <c r="B10">
        <v>183.3</v>
      </c>
      <c r="C10" s="3">
        <f t="shared" si="0"/>
        <v>55.869840000000003</v>
      </c>
      <c r="D10">
        <v>13.45</v>
      </c>
      <c r="E10" s="3">
        <f t="shared" si="1"/>
        <v>34.162999999999997</v>
      </c>
      <c r="F10">
        <v>57</v>
      </c>
      <c r="G10" s="3" t="s">
        <v>135</v>
      </c>
    </row>
    <row r="11" spans="1:7">
      <c r="A11" s="3" t="s">
        <v>3</v>
      </c>
      <c r="B11">
        <v>191</v>
      </c>
      <c r="C11" s="3">
        <f t="shared" si="0"/>
        <v>58.216800000000006</v>
      </c>
      <c r="D11">
        <v>5</v>
      </c>
      <c r="E11" s="3">
        <f t="shared" si="1"/>
        <v>12.7</v>
      </c>
      <c r="F11">
        <v>50</v>
      </c>
      <c r="G11" s="3" t="s">
        <v>135</v>
      </c>
    </row>
    <row r="12" spans="1:7">
      <c r="A12" s="3" t="s">
        <v>3</v>
      </c>
      <c r="B12">
        <v>192</v>
      </c>
      <c r="C12" s="3">
        <f t="shared" si="0"/>
        <v>58.521600000000007</v>
      </c>
      <c r="E12" s="3" t="s">
        <v>15</v>
      </c>
      <c r="G12" s="3" t="s">
        <v>136</v>
      </c>
    </row>
    <row r="13" spans="1:7">
      <c r="A13" s="3" t="s">
        <v>3</v>
      </c>
      <c r="B13">
        <v>203</v>
      </c>
      <c r="C13" s="3">
        <f t="shared" si="0"/>
        <v>61.874400000000001</v>
      </c>
      <c r="D13">
        <v>4</v>
      </c>
      <c r="E13" s="3">
        <f t="shared" si="1"/>
        <v>10.16</v>
      </c>
      <c r="F13">
        <v>67</v>
      </c>
      <c r="G13" s="3" t="s">
        <v>137</v>
      </c>
    </row>
    <row r="14" spans="1:7">
      <c r="A14" s="3" t="s">
        <v>3</v>
      </c>
      <c r="B14">
        <v>208.8</v>
      </c>
      <c r="C14" s="3">
        <f t="shared" si="0"/>
        <v>63.642240000000008</v>
      </c>
      <c r="D14">
        <v>2</v>
      </c>
      <c r="E14" s="3">
        <f t="shared" si="1"/>
        <v>5.08</v>
      </c>
      <c r="F14">
        <v>45</v>
      </c>
      <c r="G14" s="3" t="s">
        <v>138</v>
      </c>
    </row>
    <row r="15" spans="1:7">
      <c r="A15" s="3" t="s">
        <v>3</v>
      </c>
      <c r="B15">
        <v>216</v>
      </c>
      <c r="C15" s="3">
        <f t="shared" si="0"/>
        <v>65.836799999999997</v>
      </c>
      <c r="D15">
        <v>1.5</v>
      </c>
      <c r="E15" s="3">
        <f t="shared" si="1"/>
        <v>3.81</v>
      </c>
      <c r="F15">
        <v>45</v>
      </c>
      <c r="G15" s="3" t="s">
        <v>138</v>
      </c>
    </row>
    <row r="16" spans="1:7">
      <c r="A16" s="3" t="s">
        <v>3</v>
      </c>
      <c r="B16">
        <v>218.2</v>
      </c>
      <c r="C16" s="3">
        <f t="shared" si="0"/>
        <v>66.507360000000006</v>
      </c>
      <c r="D16">
        <v>1.75</v>
      </c>
      <c r="E16" s="3">
        <f t="shared" si="1"/>
        <v>4.4450000000000003</v>
      </c>
      <c r="F16">
        <v>30</v>
      </c>
      <c r="G16" s="3" t="s">
        <v>139</v>
      </c>
    </row>
    <row r="17" spans="1:7">
      <c r="A17" s="3" t="s">
        <v>3</v>
      </c>
      <c r="B17">
        <v>220.2</v>
      </c>
      <c r="C17" s="3">
        <f t="shared" si="0"/>
        <v>67.116960000000006</v>
      </c>
      <c r="D17">
        <v>1.5</v>
      </c>
      <c r="E17" s="3">
        <f t="shared" si="1"/>
        <v>3.81</v>
      </c>
      <c r="F17">
        <v>65</v>
      </c>
      <c r="G17" s="3" t="s">
        <v>138</v>
      </c>
    </row>
    <row r="18" spans="1:7">
      <c r="A18" s="3" t="s">
        <v>3</v>
      </c>
      <c r="B18">
        <v>234.8</v>
      </c>
      <c r="C18" s="3">
        <f t="shared" si="0"/>
        <v>71.567040000000006</v>
      </c>
      <c r="D18">
        <v>4</v>
      </c>
      <c r="E18" s="3">
        <f t="shared" si="1"/>
        <v>10.16</v>
      </c>
      <c r="F18">
        <v>43</v>
      </c>
      <c r="G18" s="3" t="s">
        <v>138</v>
      </c>
    </row>
    <row r="19" spans="1:7">
      <c r="A19" s="3" t="s">
        <v>3</v>
      </c>
      <c r="B19">
        <v>236.8</v>
      </c>
      <c r="C19" s="3">
        <f t="shared" si="0"/>
        <v>72.176640000000006</v>
      </c>
      <c r="D19">
        <v>4</v>
      </c>
      <c r="E19" s="3">
        <f t="shared" si="1"/>
        <v>10.16</v>
      </c>
      <c r="F19">
        <v>42</v>
      </c>
      <c r="G19" s="3" t="s">
        <v>138</v>
      </c>
    </row>
    <row r="20" spans="1:7">
      <c r="A20" s="3" t="s">
        <v>3</v>
      </c>
      <c r="B20">
        <v>329.2</v>
      </c>
      <c r="C20" s="3">
        <f t="shared" si="0"/>
        <v>100.34016</v>
      </c>
      <c r="D20">
        <v>2.5</v>
      </c>
      <c r="E20" s="3">
        <f t="shared" si="1"/>
        <v>6.35</v>
      </c>
      <c r="F20">
        <v>40</v>
      </c>
      <c r="G20" s="3" t="s">
        <v>138</v>
      </c>
    </row>
    <row r="21" spans="1:7">
      <c r="A21" s="3" t="s">
        <v>3</v>
      </c>
      <c r="B21">
        <v>349.5</v>
      </c>
      <c r="C21" s="3">
        <f t="shared" si="0"/>
        <v>106.52760000000001</v>
      </c>
      <c r="D21">
        <v>10</v>
      </c>
      <c r="E21" s="3">
        <f t="shared" si="1"/>
        <v>25.4</v>
      </c>
      <c r="F21">
        <v>47</v>
      </c>
      <c r="G21" s="3" t="s">
        <v>140</v>
      </c>
    </row>
    <row r="22" spans="1:7">
      <c r="A22" s="3" t="s">
        <v>3</v>
      </c>
      <c r="B22">
        <v>351.1</v>
      </c>
      <c r="C22" s="3">
        <f t="shared" si="0"/>
        <v>107.01528000000002</v>
      </c>
      <c r="D22">
        <v>20</v>
      </c>
      <c r="E22" s="3">
        <f t="shared" si="1"/>
        <v>50.8</v>
      </c>
      <c r="F22">
        <v>22</v>
      </c>
      <c r="G22" s="3" t="s">
        <v>141</v>
      </c>
    </row>
    <row r="23" spans="1:7">
      <c r="A23" s="3" t="s">
        <v>3</v>
      </c>
      <c r="B23">
        <v>361.9</v>
      </c>
      <c r="C23" s="3">
        <f t="shared" si="0"/>
        <v>110.30712</v>
      </c>
      <c r="D23">
        <v>4</v>
      </c>
      <c r="E23" s="3">
        <f t="shared" si="1"/>
        <v>10.16</v>
      </c>
      <c r="F23">
        <v>30</v>
      </c>
      <c r="G23" s="3" t="s">
        <v>142</v>
      </c>
    </row>
    <row r="24" spans="1:7">
      <c r="A24" s="3" t="s">
        <v>3</v>
      </c>
      <c r="B24">
        <v>367</v>
      </c>
      <c r="C24" s="3">
        <f t="shared" si="0"/>
        <v>111.86160000000001</v>
      </c>
      <c r="D24">
        <v>1.5</v>
      </c>
      <c r="E24" s="3">
        <f t="shared" si="1"/>
        <v>3.81</v>
      </c>
      <c r="F24">
        <v>60</v>
      </c>
      <c r="G24" s="3" t="s">
        <v>143</v>
      </c>
    </row>
    <row r="25" spans="1:7">
      <c r="A25" s="3" t="s">
        <v>3</v>
      </c>
      <c r="B25">
        <v>411</v>
      </c>
      <c r="C25" s="3">
        <f t="shared" si="0"/>
        <v>125.2728</v>
      </c>
      <c r="D25">
        <v>8</v>
      </c>
      <c r="E25" s="3">
        <f t="shared" si="1"/>
        <v>20.32</v>
      </c>
      <c r="F25">
        <v>63</v>
      </c>
      <c r="G25" s="3" t="s">
        <v>144</v>
      </c>
    </row>
    <row r="26" spans="1:7">
      <c r="A26" s="3" t="s">
        <v>3</v>
      </c>
      <c r="B26">
        <v>414.1</v>
      </c>
      <c r="C26" s="3">
        <f t="shared" si="0"/>
        <v>126.21768000000002</v>
      </c>
      <c r="D26">
        <v>2.5</v>
      </c>
      <c r="E26" s="3">
        <f t="shared" si="1"/>
        <v>6.35</v>
      </c>
      <c r="F26">
        <v>78</v>
      </c>
      <c r="G26" s="3" t="s">
        <v>145</v>
      </c>
    </row>
    <row r="27" spans="1:7">
      <c r="A27" s="3" t="s">
        <v>3</v>
      </c>
      <c r="B27">
        <v>419.5</v>
      </c>
      <c r="C27" s="3">
        <f t="shared" si="0"/>
        <v>127.86360000000001</v>
      </c>
      <c r="D27">
        <v>2.5</v>
      </c>
      <c r="E27" s="3">
        <f t="shared" si="1"/>
        <v>6.35</v>
      </c>
      <c r="F27">
        <v>65</v>
      </c>
      <c r="G27" s="3" t="s">
        <v>145</v>
      </c>
    </row>
    <row r="28" spans="1:7">
      <c r="A28" s="3" t="s">
        <v>3</v>
      </c>
      <c r="B28">
        <v>425.7</v>
      </c>
      <c r="C28" s="3">
        <f t="shared" si="0"/>
        <v>129.75336000000001</v>
      </c>
      <c r="D28">
        <v>2</v>
      </c>
      <c r="E28" s="3">
        <f t="shared" si="1"/>
        <v>5.08</v>
      </c>
      <c r="F28">
        <v>80</v>
      </c>
      <c r="G28" s="3" t="s">
        <v>138</v>
      </c>
    </row>
    <row r="29" spans="1:7">
      <c r="A29" s="3" t="s">
        <v>3</v>
      </c>
      <c r="B29">
        <v>427.5</v>
      </c>
      <c r="C29" s="3">
        <f t="shared" si="0"/>
        <v>130.30199999999999</v>
      </c>
      <c r="D29">
        <v>4</v>
      </c>
      <c r="E29" s="3">
        <f t="shared" si="1"/>
        <v>10.16</v>
      </c>
      <c r="F29">
        <v>60</v>
      </c>
      <c r="G29" s="3" t="s">
        <v>146</v>
      </c>
    </row>
    <row r="30" spans="1:7">
      <c r="A30" s="3" t="s">
        <v>3</v>
      </c>
      <c r="B30">
        <v>431.8</v>
      </c>
      <c r="C30" s="3">
        <f t="shared" si="0"/>
        <v>131.61264</v>
      </c>
      <c r="D30">
        <v>3</v>
      </c>
      <c r="E30" s="3">
        <f t="shared" si="1"/>
        <v>7.62</v>
      </c>
      <c r="F30">
        <v>35</v>
      </c>
      <c r="G30" s="3" t="s">
        <v>132</v>
      </c>
    </row>
    <row r="31" spans="1:7">
      <c r="A31" s="3" t="s">
        <v>3</v>
      </c>
      <c r="B31">
        <v>496.2</v>
      </c>
      <c r="C31" s="3">
        <f t="shared" si="0"/>
        <v>151.24176</v>
      </c>
      <c r="D31">
        <v>3</v>
      </c>
      <c r="E31" s="3">
        <f t="shared" si="1"/>
        <v>7.62</v>
      </c>
      <c r="F31">
        <v>48</v>
      </c>
      <c r="G31" s="3" t="s">
        <v>145</v>
      </c>
    </row>
    <row r="32" spans="1:7">
      <c r="A32" s="3" t="s">
        <v>3</v>
      </c>
      <c r="B32">
        <v>497.6</v>
      </c>
      <c r="C32" s="3">
        <f t="shared" si="0"/>
        <v>151.66848000000002</v>
      </c>
      <c r="D32">
        <v>2</v>
      </c>
      <c r="E32" s="3">
        <f t="shared" si="1"/>
        <v>5.08</v>
      </c>
      <c r="F32">
        <v>60</v>
      </c>
      <c r="G32" s="3" t="s">
        <v>147</v>
      </c>
    </row>
    <row r="33" spans="1:7">
      <c r="A33" s="3" t="s">
        <v>3</v>
      </c>
      <c r="B33">
        <v>512</v>
      </c>
      <c r="C33" s="3">
        <f t="shared" si="0"/>
        <v>156.05760000000001</v>
      </c>
      <c r="D33">
        <v>1.5</v>
      </c>
      <c r="E33" s="3">
        <f t="shared" si="1"/>
        <v>3.81</v>
      </c>
      <c r="F33">
        <v>55</v>
      </c>
      <c r="G33" s="3" t="s">
        <v>132</v>
      </c>
    </row>
    <row r="34" spans="1:7">
      <c r="A34" s="3" t="s">
        <v>4</v>
      </c>
      <c r="B34">
        <v>57.2</v>
      </c>
      <c r="C34" s="3">
        <f t="shared" si="0"/>
        <v>17.434560000000001</v>
      </c>
      <c r="D34">
        <v>3.5</v>
      </c>
      <c r="E34" s="3">
        <f t="shared" si="1"/>
        <v>8.89</v>
      </c>
      <c r="F34">
        <v>50</v>
      </c>
      <c r="G34" s="3" t="s">
        <v>150</v>
      </c>
    </row>
    <row r="35" spans="1:7">
      <c r="A35" s="3" t="s">
        <v>4</v>
      </c>
      <c r="B35">
        <v>400.9</v>
      </c>
      <c r="C35" s="3">
        <f t="shared" si="0"/>
        <v>122.19432</v>
      </c>
      <c r="D35">
        <v>1.5</v>
      </c>
      <c r="E35" s="3">
        <f t="shared" si="1"/>
        <v>3.81</v>
      </c>
      <c r="F35">
        <v>35</v>
      </c>
      <c r="G35" s="3" t="s">
        <v>145</v>
      </c>
    </row>
    <row r="36" spans="1:7">
      <c r="A36" s="3" t="s">
        <v>4</v>
      </c>
      <c r="B36" s="3">
        <v>404.6</v>
      </c>
      <c r="C36" s="3">
        <f t="shared" si="0"/>
        <v>123.32208000000001</v>
      </c>
      <c r="D36">
        <v>5.5</v>
      </c>
      <c r="E36" s="3">
        <f t="shared" si="1"/>
        <v>13.97</v>
      </c>
      <c r="F36">
        <v>48</v>
      </c>
      <c r="G36" s="3" t="s">
        <v>145</v>
      </c>
    </row>
    <row r="37" spans="1:7">
      <c r="A37" s="3" t="s">
        <v>4</v>
      </c>
      <c r="B37">
        <v>497</v>
      </c>
      <c r="C37" s="3">
        <f t="shared" si="0"/>
        <v>151.48560000000001</v>
      </c>
      <c r="D37">
        <v>1</v>
      </c>
      <c r="E37" s="3">
        <f t="shared" si="1"/>
        <v>2.54</v>
      </c>
      <c r="F37">
        <v>72</v>
      </c>
      <c r="G37" s="3" t="s">
        <v>151</v>
      </c>
    </row>
    <row r="38" spans="1:7">
      <c r="A38" s="3" t="s">
        <v>4</v>
      </c>
      <c r="B38">
        <v>507.6</v>
      </c>
      <c r="C38" s="3">
        <f t="shared" si="0"/>
        <v>154.71648000000002</v>
      </c>
      <c r="D38">
        <v>4</v>
      </c>
      <c r="E38" s="3">
        <f t="shared" si="1"/>
        <v>10.16</v>
      </c>
      <c r="F38">
        <v>60</v>
      </c>
      <c r="G38" s="3" t="s">
        <v>152</v>
      </c>
    </row>
    <row r="39" spans="1:7">
      <c r="A39" s="3" t="s">
        <v>4</v>
      </c>
      <c r="B39">
        <v>515.29999999999995</v>
      </c>
      <c r="C39" s="3">
        <f t="shared" si="0"/>
        <v>157.06343999999999</v>
      </c>
      <c r="D39">
        <v>14</v>
      </c>
      <c r="E39" s="3">
        <f t="shared" si="1"/>
        <v>35.56</v>
      </c>
      <c r="F39">
        <v>50</v>
      </c>
      <c r="G39" s="3" t="s">
        <v>153</v>
      </c>
    </row>
    <row r="40" spans="1:7">
      <c r="A40" s="3" t="s">
        <v>4</v>
      </c>
      <c r="B40">
        <v>516.6</v>
      </c>
      <c r="C40" s="3">
        <f t="shared" si="0"/>
        <v>157.45968000000002</v>
      </c>
      <c r="D40">
        <v>1.5</v>
      </c>
      <c r="E40" s="3">
        <f t="shared" si="1"/>
        <v>3.81</v>
      </c>
      <c r="F40">
        <v>30</v>
      </c>
      <c r="G40" s="3" t="s">
        <v>154</v>
      </c>
    </row>
    <row r="41" spans="1:7">
      <c r="A41" s="3" t="s">
        <v>4</v>
      </c>
      <c r="B41">
        <v>522.6</v>
      </c>
      <c r="C41" s="3">
        <f t="shared" si="0"/>
        <v>159.28848000000002</v>
      </c>
      <c r="D41">
        <v>1</v>
      </c>
      <c r="E41" s="3">
        <f t="shared" si="1"/>
        <v>2.54</v>
      </c>
      <c r="F41">
        <v>25</v>
      </c>
      <c r="G41" s="3" t="s">
        <v>155</v>
      </c>
    </row>
    <row r="42" spans="1:7">
      <c r="A42" s="3" t="s">
        <v>4</v>
      </c>
      <c r="B42">
        <v>606.9</v>
      </c>
      <c r="C42" s="3">
        <f t="shared" si="0"/>
        <v>184.98312000000001</v>
      </c>
      <c r="D42">
        <v>1.5</v>
      </c>
      <c r="E42" s="3">
        <f t="shared" si="1"/>
        <v>3.81</v>
      </c>
      <c r="F42">
        <v>15</v>
      </c>
      <c r="G42" s="3" t="s">
        <v>156</v>
      </c>
    </row>
    <row r="43" spans="1:7">
      <c r="A43" s="3" t="s">
        <v>4</v>
      </c>
      <c r="B43">
        <v>695.9</v>
      </c>
      <c r="C43" s="3">
        <f t="shared" si="0"/>
        <v>212.11032</v>
      </c>
      <c r="D43">
        <v>4</v>
      </c>
      <c r="E43" s="3">
        <f t="shared" si="1"/>
        <v>10.16</v>
      </c>
      <c r="F43">
        <v>35</v>
      </c>
      <c r="G43" s="3" t="s">
        <v>157</v>
      </c>
    </row>
    <row r="44" spans="1:7">
      <c r="A44" s="3" t="s">
        <v>4</v>
      </c>
      <c r="B44">
        <v>745</v>
      </c>
      <c r="C44" s="3">
        <f t="shared" si="0"/>
        <v>227.07600000000002</v>
      </c>
      <c r="D44">
        <v>4</v>
      </c>
      <c r="E44" s="3">
        <f t="shared" si="1"/>
        <v>10.16</v>
      </c>
      <c r="F44">
        <v>60</v>
      </c>
      <c r="G44" s="3" t="s">
        <v>158</v>
      </c>
    </row>
    <row r="45" spans="1:7">
      <c r="A45" s="3" t="s">
        <v>4</v>
      </c>
      <c r="B45">
        <v>797</v>
      </c>
      <c r="C45" s="3">
        <f t="shared" si="0"/>
        <v>242.9256</v>
      </c>
      <c r="D45">
        <v>1.5</v>
      </c>
      <c r="E45" s="3">
        <f t="shared" si="1"/>
        <v>3.81</v>
      </c>
      <c r="F45">
        <v>58</v>
      </c>
      <c r="G45" s="3" t="s">
        <v>157</v>
      </c>
    </row>
    <row r="46" spans="1:7">
      <c r="A46" s="3" t="s">
        <v>4</v>
      </c>
      <c r="B46">
        <v>840</v>
      </c>
      <c r="C46" s="3">
        <f t="shared" si="0"/>
        <v>256.03200000000004</v>
      </c>
      <c r="D46">
        <v>1</v>
      </c>
      <c r="E46" s="3">
        <f t="shared" si="1"/>
        <v>2.54</v>
      </c>
      <c r="F46">
        <v>22</v>
      </c>
      <c r="G46" s="3" t="s">
        <v>157</v>
      </c>
    </row>
    <row r="47" spans="1:7">
      <c r="A47" s="3" t="s">
        <v>4</v>
      </c>
      <c r="B47">
        <v>887</v>
      </c>
      <c r="C47" s="3">
        <f t="shared" si="0"/>
        <v>270.35759999999999</v>
      </c>
      <c r="D47">
        <v>1.5</v>
      </c>
      <c r="E47" s="3">
        <f t="shared" si="1"/>
        <v>3.81</v>
      </c>
      <c r="F47">
        <v>72</v>
      </c>
      <c r="G47" s="3" t="s">
        <v>159</v>
      </c>
    </row>
    <row r="48" spans="1:7">
      <c r="A48" s="3" t="s">
        <v>5</v>
      </c>
      <c r="B48">
        <v>67</v>
      </c>
      <c r="C48" s="3">
        <f t="shared" si="0"/>
        <v>20.421600000000002</v>
      </c>
      <c r="D48">
        <v>1.5</v>
      </c>
      <c r="E48" s="3">
        <f t="shared" si="1"/>
        <v>3.81</v>
      </c>
      <c r="G48" s="3" t="s">
        <v>160</v>
      </c>
    </row>
    <row r="49" spans="1:7">
      <c r="A49" s="3" t="s">
        <v>5</v>
      </c>
      <c r="B49">
        <v>144.6</v>
      </c>
      <c r="C49" s="3">
        <f t="shared" si="0"/>
        <v>44.074080000000002</v>
      </c>
      <c r="D49">
        <v>2</v>
      </c>
      <c r="E49" s="3">
        <f t="shared" si="1"/>
        <v>5.08</v>
      </c>
      <c r="F49">
        <v>25</v>
      </c>
      <c r="G49" s="3" t="s">
        <v>157</v>
      </c>
    </row>
    <row r="50" spans="1:7">
      <c r="A50" s="3" t="s">
        <v>5</v>
      </c>
      <c r="B50">
        <v>145.9</v>
      </c>
      <c r="C50" s="3">
        <f t="shared" si="0"/>
        <v>44.470320000000001</v>
      </c>
      <c r="D50">
        <v>5</v>
      </c>
      <c r="E50" s="3">
        <f t="shared" si="1"/>
        <v>12.7</v>
      </c>
      <c r="F50">
        <v>38</v>
      </c>
      <c r="G50" s="3" t="s">
        <v>161</v>
      </c>
    </row>
    <row r="51" spans="1:7">
      <c r="A51" s="3" t="s">
        <v>5</v>
      </c>
      <c r="B51">
        <v>166</v>
      </c>
      <c r="C51" s="3">
        <f t="shared" si="0"/>
        <v>50.596800000000002</v>
      </c>
      <c r="D51">
        <v>3</v>
      </c>
      <c r="E51" s="3">
        <f t="shared" si="1"/>
        <v>7.62</v>
      </c>
      <c r="F51">
        <v>50</v>
      </c>
      <c r="G51" s="3" t="s">
        <v>162</v>
      </c>
    </row>
    <row r="52" spans="1:7">
      <c r="A52" s="3" t="s">
        <v>5</v>
      </c>
      <c r="B52">
        <v>161.6</v>
      </c>
      <c r="C52" s="3">
        <f t="shared" si="0"/>
        <v>49.255679999999998</v>
      </c>
      <c r="D52">
        <v>2</v>
      </c>
      <c r="E52" s="3">
        <f t="shared" si="1"/>
        <v>5.08</v>
      </c>
      <c r="F52">
        <v>48</v>
      </c>
      <c r="G52" s="3" t="s">
        <v>162</v>
      </c>
    </row>
    <row r="53" spans="1:7">
      <c r="A53" s="3" t="s">
        <v>5</v>
      </c>
      <c r="B53">
        <v>205.6</v>
      </c>
      <c r="C53" s="3">
        <f t="shared" si="0"/>
        <v>62.666879999999999</v>
      </c>
      <c r="D53">
        <v>4.5</v>
      </c>
      <c r="E53" s="3">
        <f t="shared" si="1"/>
        <v>11.43</v>
      </c>
      <c r="F53">
        <v>50</v>
      </c>
      <c r="G53" s="3" t="s">
        <v>163</v>
      </c>
    </row>
    <row r="54" spans="1:7">
      <c r="A54" s="3" t="s">
        <v>5</v>
      </c>
      <c r="B54">
        <v>258</v>
      </c>
      <c r="C54" s="3">
        <f t="shared" si="0"/>
        <v>78.638400000000004</v>
      </c>
      <c r="D54">
        <v>3</v>
      </c>
      <c r="E54" s="3">
        <f t="shared" si="1"/>
        <v>7.62</v>
      </c>
      <c r="G54" s="3" t="s">
        <v>37</v>
      </c>
    </row>
    <row r="55" spans="1:7">
      <c r="A55" s="3" t="s">
        <v>5</v>
      </c>
      <c r="B55">
        <v>337.6</v>
      </c>
      <c r="C55" s="3">
        <f t="shared" si="0"/>
        <v>102.90048000000002</v>
      </c>
      <c r="D55">
        <v>1</v>
      </c>
      <c r="E55" s="3">
        <f t="shared" si="1"/>
        <v>2.54</v>
      </c>
      <c r="F55">
        <v>55</v>
      </c>
      <c r="G55" s="3" t="s">
        <v>158</v>
      </c>
    </row>
    <row r="56" spans="1:7">
      <c r="A56" s="3" t="s">
        <v>5</v>
      </c>
      <c r="B56">
        <v>339</v>
      </c>
      <c r="C56" s="3">
        <f t="shared" si="0"/>
        <v>103.3272</v>
      </c>
      <c r="D56">
        <v>3</v>
      </c>
      <c r="E56" s="3">
        <f t="shared" si="1"/>
        <v>7.62</v>
      </c>
      <c r="F56">
        <v>60</v>
      </c>
      <c r="G56" s="3" t="s">
        <v>158</v>
      </c>
    </row>
    <row r="57" spans="1:7">
      <c r="A57" s="3" t="s">
        <v>5</v>
      </c>
      <c r="B57">
        <v>359.8</v>
      </c>
      <c r="C57" s="3">
        <f t="shared" si="0"/>
        <v>109.66704000000001</v>
      </c>
      <c r="D57">
        <v>8</v>
      </c>
      <c r="E57" s="3">
        <f t="shared" si="1"/>
        <v>20.32</v>
      </c>
      <c r="G57" s="3" t="s">
        <v>164</v>
      </c>
    </row>
    <row r="58" spans="1:7">
      <c r="A58" s="3" t="s">
        <v>5</v>
      </c>
      <c r="B58">
        <v>457.6</v>
      </c>
      <c r="C58" s="3">
        <f t="shared" si="0"/>
        <v>139.47648000000001</v>
      </c>
      <c r="G58" s="3" t="s">
        <v>152</v>
      </c>
    </row>
    <row r="59" spans="1:7">
      <c r="A59" s="3" t="s">
        <v>5</v>
      </c>
      <c r="B59">
        <v>464</v>
      </c>
      <c r="C59" s="3">
        <f t="shared" si="0"/>
        <v>141.4272</v>
      </c>
      <c r="G59" s="3" t="s">
        <v>114</v>
      </c>
    </row>
    <row r="60" spans="1:7">
      <c r="A60" s="3" t="s">
        <v>5</v>
      </c>
      <c r="B60">
        <v>466.9</v>
      </c>
      <c r="C60" s="3">
        <f t="shared" si="0"/>
        <v>142.31111999999999</v>
      </c>
      <c r="G60" s="3" t="s">
        <v>158</v>
      </c>
    </row>
    <row r="61" spans="1:7">
      <c r="A61" s="3" t="s">
        <v>5</v>
      </c>
      <c r="B61">
        <v>518.6</v>
      </c>
      <c r="C61" s="3">
        <f t="shared" si="0"/>
        <v>158.06928000000002</v>
      </c>
      <c r="D61">
        <v>2.5</v>
      </c>
      <c r="E61" s="3">
        <f t="shared" ref="E61:E62" si="2">D61*2.54</f>
        <v>6.35</v>
      </c>
      <c r="F61">
        <v>60</v>
      </c>
      <c r="G61" s="3" t="s">
        <v>165</v>
      </c>
    </row>
    <row r="62" spans="1:7">
      <c r="A62" s="3" t="s">
        <v>5</v>
      </c>
      <c r="B62">
        <v>526</v>
      </c>
      <c r="C62" s="3">
        <f t="shared" si="0"/>
        <v>160.32480000000001</v>
      </c>
      <c r="D62">
        <v>0.5</v>
      </c>
      <c r="E62" s="3">
        <f t="shared" si="2"/>
        <v>1.27</v>
      </c>
      <c r="F62">
        <v>30</v>
      </c>
      <c r="G62" s="3" t="s">
        <v>165</v>
      </c>
    </row>
    <row r="63" spans="1:7">
      <c r="B63">
        <v>528.79999999999995</v>
      </c>
      <c r="C63" s="3">
        <f t="shared" si="0"/>
        <v>161.17823999999999</v>
      </c>
    </row>
    <row r="64" spans="1:7">
      <c r="B64">
        <v>532.5</v>
      </c>
      <c r="C64" s="3">
        <f t="shared" si="0"/>
        <v>162.30600000000001</v>
      </c>
    </row>
    <row r="65" spans="2:3">
      <c r="B65">
        <v>593.79999999999995</v>
      </c>
      <c r="C65" s="3">
        <f t="shared" si="0"/>
        <v>180.99024</v>
      </c>
    </row>
    <row r="66" spans="2:3">
      <c r="B66">
        <v>594.29999999999995</v>
      </c>
      <c r="C66" s="3">
        <f t="shared" si="0"/>
        <v>181.14264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21"/>
  <sheetViews>
    <sheetView workbookViewId="0">
      <selection activeCell="G10" sqref="G10"/>
    </sheetView>
  </sheetViews>
  <sheetFormatPr defaultRowHeight="15"/>
  <sheetData>
    <row r="1" spans="1:4">
      <c r="A1" s="3" t="s">
        <v>0</v>
      </c>
      <c r="B1" s="3" t="s">
        <v>23</v>
      </c>
      <c r="C1" s="3" t="s">
        <v>24</v>
      </c>
      <c r="D1" s="3" t="s">
        <v>25</v>
      </c>
    </row>
    <row r="2" spans="1:4">
      <c r="A2" s="3" t="s">
        <v>3</v>
      </c>
      <c r="B2">
        <f>100*0.3048</f>
        <v>30.48</v>
      </c>
      <c r="C2">
        <v>-60.5</v>
      </c>
      <c r="D2" s="3" t="s">
        <v>26</v>
      </c>
    </row>
    <row r="3" spans="1:4" s="3" customFormat="1">
      <c r="A3" s="3" t="s">
        <v>3</v>
      </c>
      <c r="B3" s="3">
        <f>200*0.3048</f>
        <v>60.96</v>
      </c>
      <c r="C3" s="3">
        <v>-59.5</v>
      </c>
      <c r="D3" s="3" t="s">
        <v>26</v>
      </c>
    </row>
    <row r="4" spans="1:4" s="3" customFormat="1">
      <c r="A4" s="3" t="s">
        <v>3</v>
      </c>
      <c r="B4" s="3">
        <f>300*0.3048</f>
        <v>91.44</v>
      </c>
      <c r="C4" s="3">
        <v>-60.5</v>
      </c>
      <c r="D4" s="3" t="s">
        <v>26</v>
      </c>
    </row>
    <row r="5" spans="1:4" s="3" customFormat="1">
      <c r="A5" s="3" t="s">
        <v>3</v>
      </c>
      <c r="B5" s="3">
        <f>400*0.3048</f>
        <v>121.92</v>
      </c>
      <c r="C5" s="3">
        <v>-60.5</v>
      </c>
      <c r="D5" s="3" t="s">
        <v>26</v>
      </c>
    </row>
    <row r="6" spans="1:4" s="3" customFormat="1">
      <c r="A6" s="3" t="s">
        <v>3</v>
      </c>
      <c r="B6" s="3">
        <f>500*0.3048</f>
        <v>152.4</v>
      </c>
      <c r="C6" s="3">
        <v>-59.5</v>
      </c>
      <c r="D6" s="3" t="s">
        <v>26</v>
      </c>
    </row>
    <row r="7" spans="1:4">
      <c r="A7" s="3" t="s">
        <v>3</v>
      </c>
      <c r="B7">
        <f>570*0.3048</f>
        <v>173.73600000000002</v>
      </c>
      <c r="C7">
        <v>-59</v>
      </c>
      <c r="D7" s="3" t="s">
        <v>26</v>
      </c>
    </row>
    <row r="8" spans="1:4">
      <c r="A8" s="3" t="s">
        <v>4</v>
      </c>
      <c r="B8" s="3">
        <f>200*0.3048</f>
        <v>60.96</v>
      </c>
      <c r="C8">
        <v>-64</v>
      </c>
      <c r="D8">
        <v>113</v>
      </c>
    </row>
    <row r="9" spans="1:4">
      <c r="A9" s="3" t="s">
        <v>4</v>
      </c>
      <c r="B9">
        <f>300*0.3048</f>
        <v>91.44</v>
      </c>
      <c r="C9">
        <v>-63</v>
      </c>
      <c r="D9">
        <v>112</v>
      </c>
    </row>
    <row r="10" spans="1:4">
      <c r="A10" s="3" t="s">
        <v>4</v>
      </c>
      <c r="B10">
        <f>400*0.3048</f>
        <v>121.92</v>
      </c>
      <c r="C10">
        <v>-63</v>
      </c>
      <c r="D10">
        <v>112.5</v>
      </c>
    </row>
    <row r="11" spans="1:4">
      <c r="A11" s="3" t="s">
        <v>4</v>
      </c>
      <c r="B11">
        <f>500*0.3048</f>
        <v>152.4</v>
      </c>
      <c r="C11">
        <v>-62.5</v>
      </c>
      <c r="D11" s="3" t="s">
        <v>26</v>
      </c>
    </row>
    <row r="12" spans="1:4">
      <c r="A12" s="3" t="s">
        <v>4</v>
      </c>
      <c r="B12">
        <f>571*0.3048</f>
        <v>174.04080000000002</v>
      </c>
      <c r="C12">
        <v>-62</v>
      </c>
      <c r="D12" s="3" t="s">
        <v>26</v>
      </c>
    </row>
    <row r="13" spans="1:4">
      <c r="A13" s="3" t="s">
        <v>4</v>
      </c>
      <c r="B13">
        <f>700*0.3048</f>
        <v>213.36</v>
      </c>
      <c r="C13">
        <v>-59.5</v>
      </c>
      <c r="D13" s="3" t="s">
        <v>26</v>
      </c>
    </row>
    <row r="14" spans="1:4">
      <c r="A14" s="3" t="s">
        <v>4</v>
      </c>
      <c r="B14">
        <f>780*0.3048</f>
        <v>237.744</v>
      </c>
      <c r="C14">
        <v>-60.5</v>
      </c>
      <c r="D14" s="3" t="s">
        <v>26</v>
      </c>
    </row>
    <row r="15" spans="1:4">
      <c r="A15" s="3" t="s">
        <v>4</v>
      </c>
      <c r="B15">
        <f>900*0.3048</f>
        <v>274.32</v>
      </c>
      <c r="C15">
        <v>-58.5</v>
      </c>
      <c r="D15" s="3" t="s">
        <v>26</v>
      </c>
    </row>
    <row r="16" spans="1:4">
      <c r="A16" s="3" t="s">
        <v>5</v>
      </c>
      <c r="B16" s="3">
        <f>100*0.3048</f>
        <v>30.48</v>
      </c>
      <c r="C16">
        <v>-63.5</v>
      </c>
    </row>
    <row r="17" spans="1:3">
      <c r="A17" s="3" t="s">
        <v>5</v>
      </c>
      <c r="B17" s="3">
        <f>200*0.3048</f>
        <v>60.96</v>
      </c>
      <c r="C17">
        <v>-63</v>
      </c>
    </row>
    <row r="18" spans="1:3">
      <c r="A18" s="3" t="s">
        <v>5</v>
      </c>
      <c r="B18" s="3">
        <f>300*0.3048</f>
        <v>91.44</v>
      </c>
      <c r="C18">
        <v>-62</v>
      </c>
    </row>
    <row r="19" spans="1:3">
      <c r="A19" s="3" t="s">
        <v>5</v>
      </c>
      <c r="B19" s="3">
        <f>400*0.3048</f>
        <v>121.92</v>
      </c>
      <c r="C19">
        <v>-63.5</v>
      </c>
    </row>
    <row r="20" spans="1:3">
      <c r="A20" s="3" t="s">
        <v>5</v>
      </c>
      <c r="B20" s="3">
        <f>500*0.3048</f>
        <v>152.4</v>
      </c>
      <c r="C20">
        <v>-62</v>
      </c>
    </row>
    <row r="21" spans="1:3">
      <c r="A21" s="3" t="s">
        <v>5</v>
      </c>
      <c r="B21">
        <f>600*0.3048</f>
        <v>182.88</v>
      </c>
      <c r="C21">
        <v>-62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assays</vt:lpstr>
      <vt:lpstr>survey</vt:lpstr>
      <vt:lpstr>collar location</vt:lpstr>
      <vt:lpstr>structure</vt:lpstr>
      <vt:lpstr>drill hole survey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2008-01-10T21:50:49Z</dcterms:created>
  <dcterms:modified xsi:type="dcterms:W3CDTF">2008-01-15T02:49:15Z</dcterms:modified>
</cp:coreProperties>
</file>