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730" windowHeight="11760" activeTab="9"/>
  </bookViews>
  <sheets>
    <sheet name="T01" sheetId="1" r:id="rId1"/>
    <sheet name="T02" sheetId="2" r:id="rId2"/>
    <sheet name="T03" sheetId="3" r:id="rId3"/>
    <sheet name="T04" sheetId="4" r:id="rId4"/>
    <sheet name="T05" sheetId="5" r:id="rId5"/>
    <sheet name="T06" sheetId="6" r:id="rId6"/>
    <sheet name="T07" sheetId="7" r:id="rId7"/>
    <sheet name="T08" sheetId="8" r:id="rId8"/>
    <sheet name="T09" sheetId="9" r:id="rId9"/>
    <sheet name="Sheet1" sheetId="10" r:id="rId10"/>
  </sheets>
  <definedNames>
    <definedName name="_xlnm.Print_Area" localSheetId="0">'T01'!$A$1:$I$54</definedName>
    <definedName name="_xlnm.Print_Area" localSheetId="1">'T02'!$A$1:$I$54</definedName>
    <definedName name="_xlnm.Print_Area" localSheetId="2">'T03'!$A$1:$I$54</definedName>
    <definedName name="_xlnm.Print_Area" localSheetId="3">'T04'!$A$1:$I$54</definedName>
    <definedName name="_xlnm.Print_Area" localSheetId="4">'T05'!$A$1:$I$54</definedName>
    <definedName name="_xlnm.Print_Area" localSheetId="5">'T06'!$A$1:$I$54</definedName>
    <definedName name="_xlnm.Print_Area" localSheetId="6">'T07'!$A$1:$I$54</definedName>
    <definedName name="_xlnm.Print_Area" localSheetId="7">'T08'!$A$1:$I$54</definedName>
    <definedName name="_xlnm.Print_Area" localSheetId="8">'T09'!$A$1:$I$54</definedName>
  </definedNames>
  <calcPr calcId="145621"/>
</workbook>
</file>

<file path=xl/calcChain.xml><?xml version="1.0" encoding="utf-8"?>
<calcChain xmlns="http://schemas.openxmlformats.org/spreadsheetml/2006/main">
  <c r="D25" i="1" l="1"/>
  <c r="E25" i="1" s="1"/>
  <c r="D31" i="9" l="1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H15" i="9"/>
  <c r="D15" i="9"/>
  <c r="E15" i="9" s="1"/>
  <c r="D14" i="9"/>
  <c r="E14" i="9" s="1"/>
  <c r="D31" i="8"/>
  <c r="E31" i="8" s="1"/>
  <c r="D30" i="8"/>
  <c r="E30" i="8" s="1"/>
  <c r="D29" i="8"/>
  <c r="E29" i="8" s="1"/>
  <c r="D28" i="8"/>
  <c r="E28" i="8" s="1"/>
  <c r="D27" i="8"/>
  <c r="E27" i="8" s="1"/>
  <c r="D26" i="8"/>
  <c r="E26" i="8" s="1"/>
  <c r="D25" i="8"/>
  <c r="E25" i="8" s="1"/>
  <c r="D24" i="8"/>
  <c r="E24" i="8" s="1"/>
  <c r="D23" i="8"/>
  <c r="E23" i="8" s="1"/>
  <c r="D22" i="8"/>
  <c r="E22" i="8" s="1"/>
  <c r="D21" i="8"/>
  <c r="E21" i="8" s="1"/>
  <c r="D20" i="8"/>
  <c r="E20" i="8" s="1"/>
  <c r="D19" i="8"/>
  <c r="E19" i="8" s="1"/>
  <c r="D18" i="8"/>
  <c r="E18" i="8" s="1"/>
  <c r="D17" i="8"/>
  <c r="E17" i="8" s="1"/>
  <c r="D16" i="8"/>
  <c r="E16" i="8" s="1"/>
  <c r="H15" i="8"/>
  <c r="D15" i="8"/>
  <c r="E15" i="8" s="1"/>
  <c r="D14" i="8"/>
  <c r="E14" i="8" s="1"/>
  <c r="D31" i="7"/>
  <c r="E31" i="7" s="1"/>
  <c r="D30" i="7"/>
  <c r="E30" i="7" s="1"/>
  <c r="D29" i="7"/>
  <c r="E29" i="7" s="1"/>
  <c r="D28" i="7"/>
  <c r="E28" i="7" s="1"/>
  <c r="D27" i="7"/>
  <c r="E27" i="7" s="1"/>
  <c r="D26" i="7"/>
  <c r="E26" i="7" s="1"/>
  <c r="D25" i="7"/>
  <c r="E25" i="7" s="1"/>
  <c r="D24" i="7"/>
  <c r="E24" i="7" s="1"/>
  <c r="D23" i="7"/>
  <c r="E23" i="7" s="1"/>
  <c r="D22" i="7"/>
  <c r="E22" i="7" s="1"/>
  <c r="D21" i="7"/>
  <c r="E21" i="7" s="1"/>
  <c r="D20" i="7"/>
  <c r="E20" i="7" s="1"/>
  <c r="D19" i="7"/>
  <c r="E19" i="7" s="1"/>
  <c r="D18" i="7"/>
  <c r="E18" i="7" s="1"/>
  <c r="D17" i="7"/>
  <c r="E17" i="7" s="1"/>
  <c r="D16" i="7"/>
  <c r="E16" i="7" s="1"/>
  <c r="H15" i="7"/>
  <c r="D15" i="7"/>
  <c r="E15" i="7" s="1"/>
  <c r="D14" i="7"/>
  <c r="E14" i="7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H15" i="6"/>
  <c r="D15" i="6"/>
  <c r="E15" i="6" s="1"/>
  <c r="D14" i="6"/>
  <c r="E14" i="6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D24" i="5"/>
  <c r="E24" i="5" s="1"/>
  <c r="D23" i="5"/>
  <c r="E23" i="5" s="1"/>
  <c r="D22" i="5"/>
  <c r="E22" i="5" s="1"/>
  <c r="D21" i="5"/>
  <c r="E21" i="5" s="1"/>
  <c r="D20" i="5"/>
  <c r="E20" i="5" s="1"/>
  <c r="D19" i="5"/>
  <c r="E19" i="5" s="1"/>
  <c r="D18" i="5"/>
  <c r="E18" i="5" s="1"/>
  <c r="D17" i="5"/>
  <c r="E17" i="5" s="1"/>
  <c r="D16" i="5"/>
  <c r="E16" i="5" s="1"/>
  <c r="H15" i="5"/>
  <c r="D15" i="5"/>
  <c r="E15" i="5" s="1"/>
  <c r="D14" i="5"/>
  <c r="E14" i="5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H15" i="4"/>
  <c r="D15" i="4"/>
  <c r="E15" i="4" s="1"/>
  <c r="D14" i="4"/>
  <c r="E14" i="4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5" i="3"/>
  <c r="E25" i="3" s="1"/>
  <c r="D24" i="3"/>
  <c r="E24" i="3" s="1"/>
  <c r="D23" i="3"/>
  <c r="E23" i="3" s="1"/>
  <c r="D22" i="3"/>
  <c r="E22" i="3" s="1"/>
  <c r="D21" i="3"/>
  <c r="E21" i="3" s="1"/>
  <c r="D20" i="3"/>
  <c r="E20" i="3" s="1"/>
  <c r="D19" i="3"/>
  <c r="E19" i="3" s="1"/>
  <c r="D18" i="3"/>
  <c r="E18" i="3" s="1"/>
  <c r="D17" i="3"/>
  <c r="E17" i="3" s="1"/>
  <c r="D16" i="3"/>
  <c r="E16" i="3" s="1"/>
  <c r="H15" i="3"/>
  <c r="D15" i="3"/>
  <c r="E15" i="3" s="1"/>
  <c r="D14" i="3"/>
  <c r="E14" i="3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H15" i="2"/>
  <c r="D15" i="2"/>
  <c r="E15" i="2" s="1"/>
  <c r="D14" i="2"/>
  <c r="E14" i="2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H15" i="1"/>
  <c r="D15" i="1"/>
  <c r="E15" i="1" s="1"/>
  <c r="D14" i="1"/>
  <c r="E14" i="1" s="1"/>
  <c r="G27" i="1" l="1"/>
  <c r="G27" i="9"/>
  <c r="G27" i="8"/>
  <c r="G27" i="7"/>
  <c r="G27" i="6"/>
  <c r="G27" i="4"/>
  <c r="G27" i="2"/>
  <c r="G27" i="3"/>
  <c r="G27" i="5"/>
</calcChain>
</file>

<file path=xl/sharedStrings.xml><?xml version="1.0" encoding="utf-8"?>
<sst xmlns="http://schemas.openxmlformats.org/spreadsheetml/2006/main" count="321" uniqueCount="48">
  <si>
    <t>PROJECT</t>
  </si>
  <si>
    <t>TEST NO</t>
  </si>
  <si>
    <t>T03</t>
  </si>
  <si>
    <t>DATE</t>
  </si>
  <si>
    <t>PERFORMED BY</t>
  </si>
  <si>
    <t>SAMPLE TESTED</t>
  </si>
  <si>
    <t>TEST TYPE</t>
  </si>
  <si>
    <t xml:space="preserve">VOLUME </t>
  </si>
  <si>
    <t xml:space="preserve">  COMPACTION</t>
  </si>
  <si>
    <t xml:space="preserve">  15cm CUBE</t>
  </si>
  <si>
    <t>COMPACTION DATA</t>
  </si>
  <si>
    <t>START MOISTURE</t>
  </si>
  <si>
    <t>COMPACTIONS</t>
  </si>
  <si>
    <t>GROSS</t>
  </si>
  <si>
    <t>NET</t>
  </si>
  <si>
    <t>DENSITY (kg/m3)</t>
  </si>
  <si>
    <t>TARE (gm)</t>
  </si>
  <si>
    <t>TARE</t>
  </si>
  <si>
    <t>GROSS WET (gm)</t>
  </si>
  <si>
    <t>GROSS DRY (gm)</t>
  </si>
  <si>
    <t>%H2O</t>
  </si>
  <si>
    <t>TEST ROUTINE</t>
  </si>
  <si>
    <t xml:space="preserve"> Add concentrate to fill metal box</t>
  </si>
  <si>
    <t xml:space="preserve"> Screed off excess, weigh</t>
  </si>
  <si>
    <t xml:space="preserve"> Compact (by 12 TML taps)</t>
  </si>
  <si>
    <t xml:space="preserve"> Refill, screed off excess, weigh</t>
  </si>
  <si>
    <t xml:space="preserve"> Continue until no weight gain</t>
  </si>
  <si>
    <t xml:space="preserve"> Average last two  weights</t>
  </si>
  <si>
    <t>Final Bulk Density</t>
  </si>
  <si>
    <t>kg/m3</t>
  </si>
  <si>
    <t>BURNIE LABORATORY: BULK DENSITY TEST DATA</t>
  </si>
  <si>
    <t>T01</t>
  </si>
  <si>
    <t>T0809</t>
  </si>
  <si>
    <t>070313</t>
  </si>
  <si>
    <t>TF</t>
  </si>
  <si>
    <t>T02</t>
  </si>
  <si>
    <t>T04</t>
  </si>
  <si>
    <t>T05</t>
  </si>
  <si>
    <t>T06</t>
  </si>
  <si>
    <t>T07</t>
  </si>
  <si>
    <t>T08</t>
  </si>
  <si>
    <t>T09</t>
  </si>
  <si>
    <t>Pit2 793</t>
  </si>
  <si>
    <t>Pit2 795</t>
  </si>
  <si>
    <t>Pit2 796</t>
  </si>
  <si>
    <t>Pit3 797</t>
  </si>
  <si>
    <t>Pit3 798</t>
  </si>
  <si>
    <t>Pit3 799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</si>
</sst>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family val="2"/>
    </font>
    <font>
      <sz val="14"/>
      <name val="Calibri"/>
      <family val="2"/>
      <scheme val="minor"/>
    </font>
    <font>
      <sz val="14"/>
      <color indexed="12"/>
      <name val="Calibri"/>
      <family val="2"/>
      <scheme val="minor"/>
    </font>
    <font>
      <sz val="18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'T01'!$B$14:$B$24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'T01'!$E$14:$E$24</c:f>
              <c:numCache>
                <c:formatCode>0</c:formatCode>
                <c:ptCount val="11"/>
                <c:pt idx="0">
                  <c:v>1264</c:v>
                </c:pt>
                <c:pt idx="1">
                  <c:v>1438.8148148148148</c:v>
                </c:pt>
                <c:pt idx="2">
                  <c:v>1533.3333333333333</c:v>
                </c:pt>
                <c:pt idx="3">
                  <c:v>1594.0740740740741</c:v>
                </c:pt>
                <c:pt idx="4">
                  <c:v>1645.0370370370372</c:v>
                </c:pt>
                <c:pt idx="5">
                  <c:v>1687.1111111111113</c:v>
                </c:pt>
                <c:pt idx="6">
                  <c:v>1732.148148148148</c:v>
                </c:pt>
                <c:pt idx="7">
                  <c:v>1753.7777777777778</c:v>
                </c:pt>
                <c:pt idx="8">
                  <c:v>1774.8148148148148</c:v>
                </c:pt>
                <c:pt idx="9">
                  <c:v>1798.8148148148148</c:v>
                </c:pt>
                <c:pt idx="10">
                  <c:v>1798.8148148148148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19360"/>
        <c:axId val="92758400"/>
      </c:scatterChart>
      <c:valAx>
        <c:axId val="9271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2758400"/>
        <c:crosses val="autoZero"/>
        <c:crossBetween val="midCat"/>
      </c:valAx>
      <c:valAx>
        <c:axId val="927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271936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'T02'!$B$14:$B$31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'T02'!$E$14:$E$31</c:f>
              <c:numCache>
                <c:formatCode>0</c:formatCode>
                <c:ptCount val="18"/>
                <c:pt idx="0">
                  <c:v>989.62962962962968</c:v>
                </c:pt>
                <c:pt idx="1">
                  <c:v>1206.2222222222222</c:v>
                </c:pt>
                <c:pt idx="2">
                  <c:v>1277.0370370370372</c:v>
                </c:pt>
                <c:pt idx="3">
                  <c:v>1315.2592592592594</c:v>
                </c:pt>
                <c:pt idx="4">
                  <c:v>1339.2592592592594</c:v>
                </c:pt>
                <c:pt idx="5">
                  <c:v>1349.6296296296296</c:v>
                </c:pt>
                <c:pt idx="6">
                  <c:v>1362.0740740740741</c:v>
                </c:pt>
                <c:pt idx="7">
                  <c:v>1376.2962962962963</c:v>
                </c:pt>
                <c:pt idx="8">
                  <c:v>1385.7777777777778</c:v>
                </c:pt>
                <c:pt idx="9">
                  <c:v>1390.5185185185185</c:v>
                </c:pt>
                <c:pt idx="10">
                  <c:v>1396.4444444444446</c:v>
                </c:pt>
                <c:pt idx="11">
                  <c:v>1402.6666666666667</c:v>
                </c:pt>
                <c:pt idx="12">
                  <c:v>1407.4074074074074</c:v>
                </c:pt>
                <c:pt idx="13">
                  <c:v>1409.4814814814815</c:v>
                </c:pt>
                <c:pt idx="14">
                  <c:v>1413.6296296296296</c:v>
                </c:pt>
                <c:pt idx="15">
                  <c:v>1416.2962962962963</c:v>
                </c:pt>
                <c:pt idx="16">
                  <c:v>1418.0740740740741</c:v>
                </c:pt>
                <c:pt idx="17">
                  <c:v>1418.0740740740741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69440"/>
        <c:axId val="94271360"/>
      </c:scatterChart>
      <c:valAx>
        <c:axId val="94269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271360"/>
        <c:crosses val="autoZero"/>
        <c:crossBetween val="midCat"/>
      </c:valAx>
      <c:valAx>
        <c:axId val="9427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26944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'T03'!$B$14:$B$31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'T03'!$E$14:$E$31</c:f>
              <c:numCache>
                <c:formatCode>0</c:formatCode>
                <c:ptCount val="18"/>
                <c:pt idx="0">
                  <c:v>1474.9629629629628</c:v>
                </c:pt>
                <c:pt idx="1">
                  <c:v>1541.9259259259259</c:v>
                </c:pt>
                <c:pt idx="2">
                  <c:v>1606.8148148148148</c:v>
                </c:pt>
                <c:pt idx="3">
                  <c:v>1637.9259259259259</c:v>
                </c:pt>
                <c:pt idx="4">
                  <c:v>1656.8888888888889</c:v>
                </c:pt>
                <c:pt idx="5">
                  <c:v>1680</c:v>
                </c:pt>
                <c:pt idx="6">
                  <c:v>1690.9629629629628</c:v>
                </c:pt>
                <c:pt idx="7">
                  <c:v>1712.8888888888889</c:v>
                </c:pt>
                <c:pt idx="8">
                  <c:v>1717.3333333333333</c:v>
                </c:pt>
                <c:pt idx="9">
                  <c:v>1723.851851851852</c:v>
                </c:pt>
                <c:pt idx="10">
                  <c:v>1736.8888888888889</c:v>
                </c:pt>
                <c:pt idx="11">
                  <c:v>1745.4814814814815</c:v>
                </c:pt>
                <c:pt idx="12">
                  <c:v>1756.148148148148</c:v>
                </c:pt>
                <c:pt idx="13">
                  <c:v>1758.8148148148148</c:v>
                </c:pt>
                <c:pt idx="14">
                  <c:v>1766.2222222222222</c:v>
                </c:pt>
                <c:pt idx="15">
                  <c:v>1776.2962962962963</c:v>
                </c:pt>
                <c:pt idx="16">
                  <c:v>1778.9629629629628</c:v>
                </c:pt>
                <c:pt idx="17">
                  <c:v>1792.8888888888889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286976"/>
        <c:axId val="94288896"/>
      </c:scatterChart>
      <c:valAx>
        <c:axId val="942869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288896"/>
        <c:crosses val="autoZero"/>
        <c:crossBetween val="midCat"/>
      </c:valAx>
      <c:valAx>
        <c:axId val="94288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28697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'T04'!$B$14:$B$31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'T04'!$E$14:$E$31</c:f>
              <c:numCache>
                <c:formatCode>0</c:formatCode>
                <c:ptCount val="18"/>
                <c:pt idx="0">
                  <c:v>1197.0370370370372</c:v>
                </c:pt>
                <c:pt idx="1">
                  <c:v>1393.4814814814815</c:v>
                </c:pt>
                <c:pt idx="2">
                  <c:v>1433.7777777777778</c:v>
                </c:pt>
                <c:pt idx="3">
                  <c:v>1456</c:v>
                </c:pt>
                <c:pt idx="4">
                  <c:v>1466.3703703703704</c:v>
                </c:pt>
                <c:pt idx="5">
                  <c:v>1474.9629629629628</c:v>
                </c:pt>
                <c:pt idx="6">
                  <c:v>1484.148148148148</c:v>
                </c:pt>
                <c:pt idx="7">
                  <c:v>1490.9629629629628</c:v>
                </c:pt>
                <c:pt idx="8">
                  <c:v>1494.8148148148148</c:v>
                </c:pt>
                <c:pt idx="9">
                  <c:v>1499.2592592592594</c:v>
                </c:pt>
                <c:pt idx="10">
                  <c:v>1503.1111111111113</c:v>
                </c:pt>
                <c:pt idx="11">
                  <c:v>1506.3703703703704</c:v>
                </c:pt>
                <c:pt idx="12">
                  <c:v>1509.3333333333333</c:v>
                </c:pt>
                <c:pt idx="13">
                  <c:v>1511.7037037037039</c:v>
                </c:pt>
                <c:pt idx="14">
                  <c:v>1512.5925925925926</c:v>
                </c:pt>
                <c:pt idx="15">
                  <c:v>1513.1851851851852</c:v>
                </c:pt>
                <c:pt idx="16">
                  <c:v>1515.851851851852</c:v>
                </c:pt>
                <c:pt idx="17">
                  <c:v>1515.5555555555554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76640"/>
        <c:axId val="94578560"/>
      </c:scatterChart>
      <c:valAx>
        <c:axId val="94576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578560"/>
        <c:crosses val="autoZero"/>
        <c:crossBetween val="midCat"/>
      </c:valAx>
      <c:valAx>
        <c:axId val="9457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457664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'T05'!$B$14:$B$31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'T05'!$E$14:$E$31</c:f>
              <c:numCache>
                <c:formatCode>0</c:formatCode>
                <c:ptCount val="18"/>
                <c:pt idx="0">
                  <c:v>1480.5925925925926</c:v>
                </c:pt>
                <c:pt idx="1">
                  <c:v>1573.6296296296296</c:v>
                </c:pt>
                <c:pt idx="2">
                  <c:v>1600.2962962962963</c:v>
                </c:pt>
                <c:pt idx="3">
                  <c:v>1612.4444444444446</c:v>
                </c:pt>
                <c:pt idx="4">
                  <c:v>1626.3703703703704</c:v>
                </c:pt>
                <c:pt idx="5">
                  <c:v>1632.2962962962963</c:v>
                </c:pt>
                <c:pt idx="6">
                  <c:v>1637.6296296296296</c:v>
                </c:pt>
                <c:pt idx="7">
                  <c:v>1644.148148148148</c:v>
                </c:pt>
                <c:pt idx="8">
                  <c:v>1648.8888888888889</c:v>
                </c:pt>
                <c:pt idx="9">
                  <c:v>1652.7407407407406</c:v>
                </c:pt>
                <c:pt idx="10">
                  <c:v>1656.5925925925926</c:v>
                </c:pt>
                <c:pt idx="11">
                  <c:v>1658.9629629629628</c:v>
                </c:pt>
                <c:pt idx="12">
                  <c:v>1660.148148148148</c:v>
                </c:pt>
                <c:pt idx="13">
                  <c:v>1661.0370370370372</c:v>
                </c:pt>
                <c:pt idx="14">
                  <c:v>1662.8148148148148</c:v>
                </c:pt>
                <c:pt idx="15">
                  <c:v>1663.4074074074074</c:v>
                </c:pt>
                <c:pt idx="16">
                  <c:v>1664.5925925925926</c:v>
                </c:pt>
                <c:pt idx="17">
                  <c:v>1664.5925925925926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34208"/>
        <c:axId val="96023680"/>
      </c:scatterChart>
      <c:valAx>
        <c:axId val="93134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6023680"/>
        <c:crosses val="autoZero"/>
        <c:crossBetween val="midCat"/>
      </c:valAx>
      <c:valAx>
        <c:axId val="9602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313420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'T06'!$B$14:$B$31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'T06'!$E$14:$E$31</c:f>
              <c:numCache>
                <c:formatCode>0</c:formatCode>
                <c:ptCount val="18"/>
                <c:pt idx="0">
                  <c:v>1154.3703703703704</c:v>
                </c:pt>
                <c:pt idx="1">
                  <c:v>1458.6666666666667</c:v>
                </c:pt>
                <c:pt idx="2">
                  <c:v>1507.851851851852</c:v>
                </c:pt>
                <c:pt idx="3">
                  <c:v>1527.1111111111113</c:v>
                </c:pt>
                <c:pt idx="4">
                  <c:v>1543.1111111111113</c:v>
                </c:pt>
                <c:pt idx="5">
                  <c:v>1555.2592592592594</c:v>
                </c:pt>
                <c:pt idx="6">
                  <c:v>1568</c:v>
                </c:pt>
                <c:pt idx="7">
                  <c:v>1577.4814814814815</c:v>
                </c:pt>
                <c:pt idx="8">
                  <c:v>1586.3703703703704</c:v>
                </c:pt>
                <c:pt idx="9">
                  <c:v>1593.1851851851852</c:v>
                </c:pt>
                <c:pt idx="10">
                  <c:v>1599.4074074074074</c:v>
                </c:pt>
                <c:pt idx="11">
                  <c:v>1604.7407407407406</c:v>
                </c:pt>
                <c:pt idx="12">
                  <c:v>1610.0740740740741</c:v>
                </c:pt>
                <c:pt idx="13">
                  <c:v>1614.8148148148148</c:v>
                </c:pt>
                <c:pt idx="14">
                  <c:v>1618.6666666666667</c:v>
                </c:pt>
                <c:pt idx="15">
                  <c:v>1621.6296296296296</c:v>
                </c:pt>
                <c:pt idx="16">
                  <c:v>1624.8888888888889</c:v>
                </c:pt>
                <c:pt idx="17">
                  <c:v>1627.851851851852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067968"/>
        <c:axId val="96069888"/>
      </c:scatterChart>
      <c:valAx>
        <c:axId val="96067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6069888"/>
        <c:crosses val="autoZero"/>
        <c:crossBetween val="midCat"/>
      </c:valAx>
      <c:valAx>
        <c:axId val="9606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606796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'T07'!$B$14:$B$31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'T07'!$E$14:$E$31</c:f>
              <c:numCache>
                <c:formatCode>0</c:formatCode>
                <c:ptCount val="18"/>
                <c:pt idx="0">
                  <c:v>1164.7407407407406</c:v>
                </c:pt>
                <c:pt idx="1">
                  <c:v>1302.2222222222222</c:v>
                </c:pt>
                <c:pt idx="2">
                  <c:v>1336</c:v>
                </c:pt>
                <c:pt idx="3">
                  <c:v>1352.8888888888889</c:v>
                </c:pt>
                <c:pt idx="4">
                  <c:v>1364.4444444444446</c:v>
                </c:pt>
                <c:pt idx="5">
                  <c:v>1384.2962962962963</c:v>
                </c:pt>
                <c:pt idx="6">
                  <c:v>1389.6296296296296</c:v>
                </c:pt>
                <c:pt idx="7">
                  <c:v>1395.2592592592594</c:v>
                </c:pt>
                <c:pt idx="8">
                  <c:v>1400.2962962962963</c:v>
                </c:pt>
                <c:pt idx="9">
                  <c:v>1404.148148148148</c:v>
                </c:pt>
                <c:pt idx="10">
                  <c:v>1407.4074074074074</c:v>
                </c:pt>
                <c:pt idx="11">
                  <c:v>1410.6666666666667</c:v>
                </c:pt>
                <c:pt idx="12">
                  <c:v>1413.6296296296296</c:v>
                </c:pt>
                <c:pt idx="13">
                  <c:v>1416</c:v>
                </c:pt>
                <c:pt idx="14">
                  <c:v>1418.0740740740741</c:v>
                </c:pt>
                <c:pt idx="15">
                  <c:v>1420.4444444444446</c:v>
                </c:pt>
                <c:pt idx="16">
                  <c:v>1422.2222222222222</c:v>
                </c:pt>
                <c:pt idx="17">
                  <c:v>1422.2222222222222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71264"/>
        <c:axId val="106573184"/>
      </c:scatterChart>
      <c:valAx>
        <c:axId val="106571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573184"/>
        <c:crosses val="autoZero"/>
        <c:crossBetween val="midCat"/>
      </c:valAx>
      <c:valAx>
        <c:axId val="10657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571264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'T08'!$B$14:$B$31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'T08'!$E$14:$E$31</c:f>
              <c:numCache>
                <c:formatCode>0</c:formatCode>
                <c:ptCount val="18"/>
                <c:pt idx="0">
                  <c:v>1016.8888888888889</c:v>
                </c:pt>
                <c:pt idx="1">
                  <c:v>1278.8148148148148</c:v>
                </c:pt>
                <c:pt idx="2">
                  <c:v>1349.6296296296296</c:v>
                </c:pt>
                <c:pt idx="3">
                  <c:v>1374.8148148148148</c:v>
                </c:pt>
                <c:pt idx="4">
                  <c:v>1391.7037037037039</c:v>
                </c:pt>
                <c:pt idx="5">
                  <c:v>1407.4074074074074</c:v>
                </c:pt>
                <c:pt idx="6">
                  <c:v>1419.5555555555554</c:v>
                </c:pt>
                <c:pt idx="7">
                  <c:v>1430.2222222222222</c:v>
                </c:pt>
                <c:pt idx="8">
                  <c:v>1438.2222222222222</c:v>
                </c:pt>
                <c:pt idx="9">
                  <c:v>1445.6296296296296</c:v>
                </c:pt>
                <c:pt idx="10">
                  <c:v>1450.9629629629628</c:v>
                </c:pt>
                <c:pt idx="11">
                  <c:v>1456.5925925925926</c:v>
                </c:pt>
                <c:pt idx="12">
                  <c:v>1463.4074074074074</c:v>
                </c:pt>
                <c:pt idx="13">
                  <c:v>1468.148148148148</c:v>
                </c:pt>
                <c:pt idx="14">
                  <c:v>1471.1111111111113</c:v>
                </c:pt>
                <c:pt idx="15">
                  <c:v>1475.5555555555554</c:v>
                </c:pt>
                <c:pt idx="16">
                  <c:v>1478.2222222222222</c:v>
                </c:pt>
                <c:pt idx="17">
                  <c:v>1480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92896"/>
        <c:axId val="106607360"/>
      </c:scatterChart>
      <c:valAx>
        <c:axId val="106592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607360"/>
        <c:crosses val="autoZero"/>
        <c:crossBetween val="midCat"/>
      </c:valAx>
      <c:valAx>
        <c:axId val="10660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59289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8189749182106E-2"/>
          <c:y val="5.8165675173192752E-2"/>
          <c:w val="0.91494002181025058"/>
          <c:h val="0.841165148658480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'T09'!$B$14:$B$31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'T09'!$E$14:$E$31</c:f>
              <c:numCache>
                <c:formatCode>0</c:formatCode>
                <c:ptCount val="18"/>
                <c:pt idx="0">
                  <c:v>956.44444444444446</c:v>
                </c:pt>
                <c:pt idx="1">
                  <c:v>1201.7777777777778</c:v>
                </c:pt>
                <c:pt idx="2">
                  <c:v>1265.4814814814815</c:v>
                </c:pt>
                <c:pt idx="3">
                  <c:v>1297.1851851851852</c:v>
                </c:pt>
                <c:pt idx="4">
                  <c:v>1318.5185185185185</c:v>
                </c:pt>
                <c:pt idx="5">
                  <c:v>1331.5555555555554</c:v>
                </c:pt>
                <c:pt idx="6">
                  <c:v>1341.3333333333333</c:v>
                </c:pt>
                <c:pt idx="7">
                  <c:v>1349.6296296296296</c:v>
                </c:pt>
                <c:pt idx="8">
                  <c:v>1356.4444444444446</c:v>
                </c:pt>
                <c:pt idx="9">
                  <c:v>1362.9629629629628</c:v>
                </c:pt>
                <c:pt idx="10">
                  <c:v>1367.7037037037039</c:v>
                </c:pt>
                <c:pt idx="11">
                  <c:v>1372.4444444444446</c:v>
                </c:pt>
                <c:pt idx="12">
                  <c:v>1379.5555555555554</c:v>
                </c:pt>
                <c:pt idx="13">
                  <c:v>1383.4074074074074</c:v>
                </c:pt>
                <c:pt idx="14">
                  <c:v>1386.0740740740741</c:v>
                </c:pt>
                <c:pt idx="15">
                  <c:v>1389.0370370370372</c:v>
                </c:pt>
                <c:pt idx="16">
                  <c:v>1392</c:v>
                </c:pt>
                <c:pt idx="17">
                  <c:v>1393.7777777777778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04192"/>
        <c:axId val="106506112"/>
      </c:scatterChart>
      <c:valAx>
        <c:axId val="106504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506112"/>
        <c:crosses val="autoZero"/>
        <c:crossBetween val="midCat"/>
      </c:valAx>
      <c:valAx>
        <c:axId val="10650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50419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5700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32</xdr:row>
      <xdr:rowOff>123825</xdr:rowOff>
    </xdr:from>
    <xdr:to>
      <xdr:col>8</xdr:col>
      <xdr:colOff>0</xdr:colOff>
      <xdr:row>52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914400</xdr:colOff>
      <xdr:row>1</xdr:row>
      <xdr:rowOff>0</xdr:rowOff>
    </xdr:from>
    <xdr:to>
      <xdr:col>4</xdr:col>
      <xdr:colOff>349023</xdr:colOff>
      <xdr:row>3</xdr:row>
      <xdr:rowOff>190800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28875" y="228600"/>
          <a:ext cx="194922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topLeftCell="A16" zoomScale="75" zoomScaleNormal="75" workbookViewId="0">
      <selection activeCell="F27" sqref="F27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31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>
        <v>791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257</v>
      </c>
    </row>
    <row r="13" spans="2:18" ht="18" customHeight="1" x14ac:dyDescent="0.2">
      <c r="B13" s="17" t="s">
        <v>17</v>
      </c>
      <c r="C13" s="19">
        <v>1979</v>
      </c>
      <c r="D13" s="19"/>
      <c r="E13" s="20"/>
      <c r="G13" s="11" t="s">
        <v>18</v>
      </c>
      <c r="H13" s="18">
        <v>688</v>
      </c>
    </row>
    <row r="14" spans="2:18" ht="18" customHeight="1" x14ac:dyDescent="0.2">
      <c r="B14" s="17">
        <v>1</v>
      </c>
      <c r="C14" s="19">
        <v>6245</v>
      </c>
      <c r="D14" s="17">
        <f>IF(C14="","",C14-$C$13)</f>
        <v>4266</v>
      </c>
      <c r="E14" s="20">
        <f>IF(D14="","",D14/0.003375/1000)</f>
        <v>1264</v>
      </c>
      <c r="G14" s="11" t="s">
        <v>19</v>
      </c>
      <c r="H14" s="18">
        <v>596</v>
      </c>
    </row>
    <row r="15" spans="2:18" ht="18" customHeight="1" x14ac:dyDescent="0.2">
      <c r="B15" s="17">
        <v>2</v>
      </c>
      <c r="C15" s="19">
        <v>6835</v>
      </c>
      <c r="D15" s="17">
        <f t="shared" ref="D15:D31" si="0">IF(C15="","",C15-$C$13)</f>
        <v>4856</v>
      </c>
      <c r="E15" s="20">
        <f t="shared" ref="E15:E30" si="1">IF(D15="","",D15/0.003375/1000)</f>
        <v>1438.8148148148148</v>
      </c>
      <c r="G15" s="11" t="s">
        <v>20</v>
      </c>
      <c r="H15" s="21">
        <f>IF(H12="","",(1-(H14-H12)/(H13-H12))*100)</f>
        <v>21.345707656612532</v>
      </c>
    </row>
    <row r="16" spans="2:18" ht="18" customHeight="1" x14ac:dyDescent="0.2">
      <c r="B16" s="17">
        <v>3</v>
      </c>
      <c r="C16" s="19">
        <v>7154</v>
      </c>
      <c r="D16" s="17">
        <f t="shared" si="0"/>
        <v>5175</v>
      </c>
      <c r="E16" s="20">
        <f t="shared" si="1"/>
        <v>1533.3333333333333</v>
      </c>
    </row>
    <row r="17" spans="2:8" ht="18" customHeight="1" x14ac:dyDescent="0.2">
      <c r="B17" s="17">
        <v>4</v>
      </c>
      <c r="C17" s="19">
        <v>7359</v>
      </c>
      <c r="D17" s="17">
        <f t="shared" si="0"/>
        <v>5380</v>
      </c>
      <c r="E17" s="20">
        <f t="shared" si="1"/>
        <v>1594.0740740740741</v>
      </c>
      <c r="G17" s="22" t="s">
        <v>21</v>
      </c>
      <c r="H17" s="23"/>
    </row>
    <row r="18" spans="2:8" ht="18" customHeight="1" x14ac:dyDescent="0.2">
      <c r="B18" s="17">
        <v>5</v>
      </c>
      <c r="C18" s="19">
        <v>7531</v>
      </c>
      <c r="D18" s="17">
        <f t="shared" si="0"/>
        <v>5552</v>
      </c>
      <c r="E18" s="20">
        <f t="shared" si="1"/>
        <v>1645.0370370370372</v>
      </c>
      <c r="G18" s="24" t="s">
        <v>22</v>
      </c>
      <c r="H18" s="25"/>
    </row>
    <row r="19" spans="2:8" ht="18" customHeight="1" x14ac:dyDescent="0.2">
      <c r="B19" s="17">
        <v>6</v>
      </c>
      <c r="C19" s="19">
        <v>7673</v>
      </c>
      <c r="D19" s="17">
        <f t="shared" si="0"/>
        <v>5694</v>
      </c>
      <c r="E19" s="20">
        <f t="shared" si="1"/>
        <v>1687.1111111111113</v>
      </c>
      <c r="G19" s="26" t="s">
        <v>23</v>
      </c>
      <c r="H19" s="27"/>
    </row>
    <row r="20" spans="2:8" ht="18" customHeight="1" x14ac:dyDescent="0.2">
      <c r="B20" s="17">
        <v>7</v>
      </c>
      <c r="C20" s="19">
        <v>7825</v>
      </c>
      <c r="D20" s="17">
        <f t="shared" si="0"/>
        <v>5846</v>
      </c>
      <c r="E20" s="20">
        <f t="shared" si="1"/>
        <v>1732.148148148148</v>
      </c>
      <c r="G20" s="26" t="s">
        <v>24</v>
      </c>
      <c r="H20" s="27"/>
    </row>
    <row r="21" spans="2:8" ht="18" customHeight="1" x14ac:dyDescent="0.2">
      <c r="B21" s="17">
        <v>8</v>
      </c>
      <c r="C21" s="19">
        <v>7898</v>
      </c>
      <c r="D21" s="17">
        <f t="shared" si="0"/>
        <v>5919</v>
      </c>
      <c r="E21" s="20">
        <f t="shared" si="1"/>
        <v>1753.7777777777778</v>
      </c>
      <c r="G21" s="26" t="s">
        <v>25</v>
      </c>
      <c r="H21" s="27"/>
    </row>
    <row r="22" spans="2:8" ht="18" customHeight="1" x14ac:dyDescent="0.2">
      <c r="B22" s="17">
        <v>9</v>
      </c>
      <c r="C22" s="19">
        <v>7969</v>
      </c>
      <c r="D22" s="17">
        <f t="shared" si="0"/>
        <v>5990</v>
      </c>
      <c r="E22" s="20">
        <f t="shared" si="1"/>
        <v>1774.8148148148148</v>
      </c>
      <c r="G22" s="26" t="s">
        <v>24</v>
      </c>
      <c r="H22" s="27"/>
    </row>
    <row r="23" spans="2:8" ht="18" customHeight="1" x14ac:dyDescent="0.2">
      <c r="B23" s="17">
        <v>10</v>
      </c>
      <c r="C23" s="19">
        <v>8050</v>
      </c>
      <c r="D23" s="17">
        <f t="shared" si="0"/>
        <v>6071</v>
      </c>
      <c r="E23" s="20">
        <f t="shared" si="1"/>
        <v>1798.8148148148148</v>
      </c>
      <c r="G23" s="26" t="s">
        <v>26</v>
      </c>
      <c r="H23" s="27"/>
    </row>
    <row r="24" spans="2:8" ht="18" customHeight="1" x14ac:dyDescent="0.2">
      <c r="B24" s="17">
        <v>11</v>
      </c>
      <c r="C24" s="19">
        <v>8050</v>
      </c>
      <c r="D24" s="17">
        <f t="shared" si="0"/>
        <v>6071</v>
      </c>
      <c r="E24" s="20">
        <f>IF(D24="","",D24/0.003375/1000)</f>
        <v>1798.8148148148148</v>
      </c>
      <c r="G24" s="28" t="s">
        <v>27</v>
      </c>
      <c r="H24" s="15"/>
    </row>
    <row r="25" spans="2:8" ht="18" customHeight="1" x14ac:dyDescent="0.2">
      <c r="B25" s="17">
        <v>12</v>
      </c>
      <c r="C25" s="19"/>
      <c r="D25" s="17" t="str">
        <f t="shared" si="0"/>
        <v/>
      </c>
      <c r="E25" s="20" t="str">
        <f>IF(D25="","",D25/0.003375/1000)</f>
        <v/>
      </c>
    </row>
    <row r="26" spans="2:8" ht="18" customHeight="1" x14ac:dyDescent="0.2">
      <c r="B26" s="17">
        <v>13</v>
      </c>
      <c r="C26" s="19"/>
      <c r="D26" s="17" t="str">
        <f t="shared" si="0"/>
        <v/>
      </c>
      <c r="E26" s="20" t="str">
        <f t="shared" si="1"/>
        <v/>
      </c>
      <c r="G26" s="31" t="s">
        <v>28</v>
      </c>
      <c r="H26" s="32"/>
    </row>
    <row r="27" spans="2:8" ht="18" customHeight="1" x14ac:dyDescent="0.2">
      <c r="B27" s="17">
        <v>14</v>
      </c>
      <c r="C27" s="19"/>
      <c r="D27" s="17" t="str">
        <f t="shared" si="0"/>
        <v/>
      </c>
      <c r="E27" s="20" t="str">
        <f t="shared" si="1"/>
        <v/>
      </c>
      <c r="G27" s="29">
        <f>AVERAGE(E23:E24)</f>
        <v>1798.8148148148148</v>
      </c>
      <c r="H27" s="30" t="s">
        <v>29</v>
      </c>
    </row>
    <row r="28" spans="2:8" ht="18" customHeight="1" x14ac:dyDescent="0.2">
      <c r="B28" s="17">
        <v>15</v>
      </c>
      <c r="C28" s="19"/>
      <c r="D28" s="17" t="str">
        <f t="shared" si="0"/>
        <v/>
      </c>
      <c r="E28" s="20" t="str">
        <f t="shared" si="1"/>
        <v/>
      </c>
    </row>
    <row r="29" spans="2:8" ht="18" customHeight="1" x14ac:dyDescent="0.2">
      <c r="B29" s="17">
        <v>16</v>
      </c>
      <c r="C29" s="19"/>
      <c r="D29" s="17" t="str">
        <f t="shared" si="0"/>
        <v/>
      </c>
      <c r="E29" s="20" t="str">
        <f t="shared" si="1"/>
        <v/>
      </c>
    </row>
    <row r="30" spans="2:8" ht="18" customHeight="1" x14ac:dyDescent="0.2">
      <c r="B30" s="17">
        <v>17</v>
      </c>
      <c r="C30" s="19"/>
      <c r="D30" s="17" t="str">
        <f t="shared" si="0"/>
        <v/>
      </c>
      <c r="E30" s="20" t="str">
        <f t="shared" si="1"/>
        <v/>
      </c>
    </row>
    <row r="31" spans="2:8" ht="18" customHeight="1" x14ac:dyDescent="0.2">
      <c r="B31" s="17">
        <v>18</v>
      </c>
      <c r="C31" s="19"/>
      <c r="D31" s="17" t="str">
        <f t="shared" si="0"/>
        <v/>
      </c>
      <c r="E31" s="20" t="str">
        <f>IF(D31="","",D31/0.003375/1000)</f>
        <v/>
      </c>
    </row>
    <row r="45" spans="8:8" ht="18" customHeight="1" x14ac:dyDescent="0.2">
      <c r="H45" s="7"/>
    </row>
  </sheetData>
  <mergeCells count="6">
    <mergeCell ref="G26:H26"/>
    <mergeCell ref="B4:F4"/>
    <mergeCell ref="B5:F5"/>
    <mergeCell ref="O5:P5"/>
    <mergeCell ref="Q5:R5"/>
    <mergeCell ref="G8:H8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topLeftCell="A4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35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>
        <v>792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248</v>
      </c>
    </row>
    <row r="13" spans="2:18" ht="18" customHeight="1" x14ac:dyDescent="0.2">
      <c r="B13" s="17" t="s">
        <v>17</v>
      </c>
      <c r="C13" s="19">
        <v>1980</v>
      </c>
      <c r="D13" s="19"/>
      <c r="E13" s="20"/>
      <c r="G13" s="11" t="s">
        <v>18</v>
      </c>
      <c r="H13" s="18">
        <v>639</v>
      </c>
    </row>
    <row r="14" spans="2:18" ht="18" customHeight="1" x14ac:dyDescent="0.2">
      <c r="B14" s="17">
        <v>1</v>
      </c>
      <c r="C14" s="19">
        <v>5320</v>
      </c>
      <c r="D14" s="17">
        <f>IF(C14="","",C14-$C$13)</f>
        <v>3340</v>
      </c>
      <c r="E14" s="20">
        <f>IF(D14="","",D14/0.003375/1000)</f>
        <v>989.62962962962968</v>
      </c>
      <c r="G14" s="11" t="s">
        <v>19</v>
      </c>
      <c r="H14" s="18">
        <v>614</v>
      </c>
    </row>
    <row r="15" spans="2:18" ht="18" customHeight="1" x14ac:dyDescent="0.2">
      <c r="B15" s="17">
        <v>2</v>
      </c>
      <c r="C15" s="19">
        <v>6051</v>
      </c>
      <c r="D15" s="17">
        <f t="shared" ref="D15:D31" si="0">IF(C15="","",C15-$C$13)</f>
        <v>4071</v>
      </c>
      <c r="E15" s="20">
        <f t="shared" ref="E15:E30" si="1">IF(D15="","",D15/0.003375/1000)</f>
        <v>1206.2222222222222</v>
      </c>
      <c r="G15" s="11" t="s">
        <v>20</v>
      </c>
      <c r="H15" s="21">
        <f>IF(H12="","",(1-(H14-H12)/(H13-H12))*100)</f>
        <v>6.3938618925831197</v>
      </c>
    </row>
    <row r="16" spans="2:18" ht="18" customHeight="1" x14ac:dyDescent="0.2">
      <c r="B16" s="17">
        <v>3</v>
      </c>
      <c r="C16" s="19">
        <v>6290</v>
      </c>
      <c r="D16" s="17">
        <f t="shared" si="0"/>
        <v>4310</v>
      </c>
      <c r="E16" s="20">
        <f t="shared" si="1"/>
        <v>1277.0370370370372</v>
      </c>
    </row>
    <row r="17" spans="2:8" ht="18" customHeight="1" x14ac:dyDescent="0.2">
      <c r="B17" s="17">
        <v>4</v>
      </c>
      <c r="C17" s="19">
        <v>6419</v>
      </c>
      <c r="D17" s="17">
        <f t="shared" si="0"/>
        <v>4439</v>
      </c>
      <c r="E17" s="20">
        <f t="shared" si="1"/>
        <v>1315.2592592592594</v>
      </c>
      <c r="G17" s="22" t="s">
        <v>21</v>
      </c>
      <c r="H17" s="23"/>
    </row>
    <row r="18" spans="2:8" ht="18" customHeight="1" x14ac:dyDescent="0.2">
      <c r="B18" s="17">
        <v>5</v>
      </c>
      <c r="C18" s="19">
        <v>6500</v>
      </c>
      <c r="D18" s="17">
        <f t="shared" si="0"/>
        <v>4520</v>
      </c>
      <c r="E18" s="20">
        <f t="shared" si="1"/>
        <v>1339.2592592592594</v>
      </c>
      <c r="G18" s="24" t="s">
        <v>22</v>
      </c>
      <c r="H18" s="25"/>
    </row>
    <row r="19" spans="2:8" ht="18" customHeight="1" x14ac:dyDescent="0.2">
      <c r="B19" s="17">
        <v>6</v>
      </c>
      <c r="C19" s="19">
        <v>6535</v>
      </c>
      <c r="D19" s="17">
        <f t="shared" si="0"/>
        <v>4555</v>
      </c>
      <c r="E19" s="20">
        <f t="shared" si="1"/>
        <v>1349.6296296296296</v>
      </c>
      <c r="G19" s="26" t="s">
        <v>23</v>
      </c>
      <c r="H19" s="27"/>
    </row>
    <row r="20" spans="2:8" ht="18" customHeight="1" x14ac:dyDescent="0.2">
      <c r="B20" s="17">
        <v>7</v>
      </c>
      <c r="C20" s="19">
        <v>6577</v>
      </c>
      <c r="D20" s="17">
        <f t="shared" si="0"/>
        <v>4597</v>
      </c>
      <c r="E20" s="20">
        <f t="shared" si="1"/>
        <v>1362.0740740740741</v>
      </c>
      <c r="G20" s="26" t="s">
        <v>24</v>
      </c>
      <c r="H20" s="27"/>
    </row>
    <row r="21" spans="2:8" ht="18" customHeight="1" x14ac:dyDescent="0.2">
      <c r="B21" s="17">
        <v>8</v>
      </c>
      <c r="C21" s="19">
        <v>6625</v>
      </c>
      <c r="D21" s="17">
        <f t="shared" si="0"/>
        <v>4645</v>
      </c>
      <c r="E21" s="20">
        <f t="shared" si="1"/>
        <v>1376.2962962962963</v>
      </c>
      <c r="G21" s="26" t="s">
        <v>25</v>
      </c>
      <c r="H21" s="27"/>
    </row>
    <row r="22" spans="2:8" ht="18" customHeight="1" x14ac:dyDescent="0.2">
      <c r="B22" s="17">
        <v>9</v>
      </c>
      <c r="C22" s="19">
        <v>6657</v>
      </c>
      <c r="D22" s="17">
        <f t="shared" si="0"/>
        <v>4677</v>
      </c>
      <c r="E22" s="20">
        <f t="shared" si="1"/>
        <v>1385.7777777777778</v>
      </c>
      <c r="G22" s="26" t="s">
        <v>24</v>
      </c>
      <c r="H22" s="27"/>
    </row>
    <row r="23" spans="2:8" ht="18" customHeight="1" x14ac:dyDescent="0.2">
      <c r="B23" s="17">
        <v>10</v>
      </c>
      <c r="C23" s="19">
        <v>6673</v>
      </c>
      <c r="D23" s="17">
        <f t="shared" si="0"/>
        <v>4693</v>
      </c>
      <c r="E23" s="20">
        <f t="shared" si="1"/>
        <v>1390.5185185185185</v>
      </c>
      <c r="G23" s="26" t="s">
        <v>26</v>
      </c>
      <c r="H23" s="27"/>
    </row>
    <row r="24" spans="2:8" ht="18" customHeight="1" x14ac:dyDescent="0.2">
      <c r="B24" s="17">
        <v>11</v>
      </c>
      <c r="C24" s="19">
        <v>6693</v>
      </c>
      <c r="D24" s="17">
        <f t="shared" si="0"/>
        <v>4713</v>
      </c>
      <c r="E24" s="20">
        <f t="shared" si="1"/>
        <v>1396.4444444444446</v>
      </c>
      <c r="G24" s="28" t="s">
        <v>27</v>
      </c>
      <c r="H24" s="15"/>
    </row>
    <row r="25" spans="2:8" ht="18" customHeight="1" x14ac:dyDescent="0.2">
      <c r="B25" s="17">
        <v>12</v>
      </c>
      <c r="C25" s="19">
        <v>6714</v>
      </c>
      <c r="D25" s="17">
        <f t="shared" si="0"/>
        <v>4734</v>
      </c>
      <c r="E25" s="20">
        <f t="shared" si="1"/>
        <v>1402.6666666666667</v>
      </c>
    </row>
    <row r="26" spans="2:8" ht="18" customHeight="1" x14ac:dyDescent="0.2">
      <c r="B26" s="17">
        <v>13</v>
      </c>
      <c r="C26" s="19">
        <v>6730</v>
      </c>
      <c r="D26" s="17">
        <f t="shared" si="0"/>
        <v>4750</v>
      </c>
      <c r="E26" s="20">
        <f t="shared" si="1"/>
        <v>1407.4074074074074</v>
      </c>
      <c r="G26" s="31" t="s">
        <v>28</v>
      </c>
      <c r="H26" s="32"/>
    </row>
    <row r="27" spans="2:8" ht="18" customHeight="1" x14ac:dyDescent="0.2">
      <c r="B27" s="17">
        <v>14</v>
      </c>
      <c r="C27" s="19">
        <v>6737</v>
      </c>
      <c r="D27" s="17">
        <f t="shared" si="0"/>
        <v>4757</v>
      </c>
      <c r="E27" s="20">
        <f t="shared" si="1"/>
        <v>1409.4814814814815</v>
      </c>
      <c r="G27" s="29">
        <f>AVERAGE(E30:E31)</f>
        <v>1418.0740740740741</v>
      </c>
      <c r="H27" s="30" t="s">
        <v>29</v>
      </c>
    </row>
    <row r="28" spans="2:8" ht="18" customHeight="1" x14ac:dyDescent="0.2">
      <c r="B28" s="17">
        <v>15</v>
      </c>
      <c r="C28" s="19">
        <v>6751</v>
      </c>
      <c r="D28" s="17">
        <f t="shared" si="0"/>
        <v>4771</v>
      </c>
      <c r="E28" s="20">
        <f t="shared" si="1"/>
        <v>1413.6296296296296</v>
      </c>
    </row>
    <row r="29" spans="2:8" ht="18" customHeight="1" x14ac:dyDescent="0.2">
      <c r="B29" s="17">
        <v>16</v>
      </c>
      <c r="C29" s="19">
        <v>6760</v>
      </c>
      <c r="D29" s="17">
        <f t="shared" si="0"/>
        <v>4780</v>
      </c>
      <c r="E29" s="20">
        <f t="shared" si="1"/>
        <v>1416.2962962962963</v>
      </c>
      <c r="G29" s="40"/>
      <c r="H29" s="35"/>
    </row>
    <row r="30" spans="2:8" ht="18" customHeight="1" x14ac:dyDescent="0.2">
      <c r="B30" s="17">
        <v>17</v>
      </c>
      <c r="C30" s="19">
        <v>6766</v>
      </c>
      <c r="D30" s="17">
        <f t="shared" si="0"/>
        <v>4786</v>
      </c>
      <c r="E30" s="20">
        <f t="shared" si="1"/>
        <v>1418.0740740740741</v>
      </c>
      <c r="G30" s="35"/>
      <c r="H30" s="35"/>
    </row>
    <row r="31" spans="2:8" ht="18" customHeight="1" x14ac:dyDescent="0.2">
      <c r="B31" s="17">
        <v>18</v>
      </c>
      <c r="C31" s="19">
        <v>6766</v>
      </c>
      <c r="D31" s="17">
        <f t="shared" si="0"/>
        <v>4786</v>
      </c>
      <c r="E31" s="20">
        <f>IF(D31="","",D31/0.003375/1000)</f>
        <v>1418.0740740740741</v>
      </c>
      <c r="G31" s="35"/>
      <c r="H31" s="35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2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>
        <v>794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249</v>
      </c>
    </row>
    <row r="13" spans="2:18" ht="18" customHeight="1" x14ac:dyDescent="0.2">
      <c r="B13" s="17" t="s">
        <v>17</v>
      </c>
      <c r="C13" s="19">
        <v>1979</v>
      </c>
      <c r="D13" s="19"/>
      <c r="E13" s="20"/>
      <c r="G13" s="11" t="s">
        <v>18</v>
      </c>
      <c r="H13" s="18">
        <v>665</v>
      </c>
    </row>
    <row r="14" spans="2:18" ht="18" customHeight="1" x14ac:dyDescent="0.2">
      <c r="B14" s="17">
        <v>1</v>
      </c>
      <c r="C14" s="19">
        <v>6957</v>
      </c>
      <c r="D14" s="17">
        <f>IF(C14="","",C14-$C$13)</f>
        <v>4978</v>
      </c>
      <c r="E14" s="20">
        <f>IF(D14="","",D14/0.003375/1000)</f>
        <v>1474.9629629629628</v>
      </c>
      <c r="G14" s="11" t="s">
        <v>19</v>
      </c>
      <c r="H14" s="18">
        <v>576</v>
      </c>
    </row>
    <row r="15" spans="2:18" ht="18" customHeight="1" x14ac:dyDescent="0.2">
      <c r="B15" s="17">
        <v>2</v>
      </c>
      <c r="C15" s="19">
        <v>7183</v>
      </c>
      <c r="D15" s="17">
        <f t="shared" ref="D15:D31" si="0">IF(C15="","",C15-$C$13)</f>
        <v>5204</v>
      </c>
      <c r="E15" s="20">
        <f t="shared" ref="E15:E30" si="1">IF(D15="","",D15/0.003375/1000)</f>
        <v>1541.9259259259259</v>
      </c>
      <c r="G15" s="11" t="s">
        <v>20</v>
      </c>
      <c r="H15" s="21">
        <f>IF(H12="","",(1-(H14-H12)/(H13-H12))*100)</f>
        <v>21.39423076923077</v>
      </c>
    </row>
    <row r="16" spans="2:18" ht="18" customHeight="1" x14ac:dyDescent="0.2">
      <c r="B16" s="17">
        <v>3</v>
      </c>
      <c r="C16" s="19">
        <v>7402</v>
      </c>
      <c r="D16" s="17">
        <f t="shared" si="0"/>
        <v>5423</v>
      </c>
      <c r="E16" s="20">
        <f t="shared" si="1"/>
        <v>1606.8148148148148</v>
      </c>
    </row>
    <row r="17" spans="2:8" ht="18" customHeight="1" x14ac:dyDescent="0.2">
      <c r="B17" s="17">
        <v>4</v>
      </c>
      <c r="C17" s="19">
        <v>7507</v>
      </c>
      <c r="D17" s="17">
        <f t="shared" si="0"/>
        <v>5528</v>
      </c>
      <c r="E17" s="20">
        <f t="shared" si="1"/>
        <v>1637.9259259259259</v>
      </c>
      <c r="G17" s="22" t="s">
        <v>21</v>
      </c>
      <c r="H17" s="23"/>
    </row>
    <row r="18" spans="2:8" ht="18" customHeight="1" x14ac:dyDescent="0.2">
      <c r="B18" s="17">
        <v>5</v>
      </c>
      <c r="C18" s="19">
        <v>7571</v>
      </c>
      <c r="D18" s="17">
        <f t="shared" si="0"/>
        <v>5592</v>
      </c>
      <c r="E18" s="20">
        <f t="shared" si="1"/>
        <v>1656.8888888888889</v>
      </c>
      <c r="G18" s="24" t="s">
        <v>22</v>
      </c>
      <c r="H18" s="25"/>
    </row>
    <row r="19" spans="2:8" ht="18" customHeight="1" x14ac:dyDescent="0.2">
      <c r="B19" s="17">
        <v>6</v>
      </c>
      <c r="C19" s="19">
        <v>7649</v>
      </c>
      <c r="D19" s="17">
        <f t="shared" si="0"/>
        <v>5670</v>
      </c>
      <c r="E19" s="20">
        <f t="shared" si="1"/>
        <v>1680</v>
      </c>
      <c r="G19" s="26" t="s">
        <v>23</v>
      </c>
      <c r="H19" s="27"/>
    </row>
    <row r="20" spans="2:8" ht="18" customHeight="1" x14ac:dyDescent="0.2">
      <c r="B20" s="17">
        <v>7</v>
      </c>
      <c r="C20" s="19">
        <v>7686</v>
      </c>
      <c r="D20" s="17">
        <f t="shared" si="0"/>
        <v>5707</v>
      </c>
      <c r="E20" s="20">
        <f t="shared" si="1"/>
        <v>1690.9629629629628</v>
      </c>
      <c r="G20" s="26" t="s">
        <v>24</v>
      </c>
      <c r="H20" s="27"/>
    </row>
    <row r="21" spans="2:8" ht="18" customHeight="1" x14ac:dyDescent="0.2">
      <c r="B21" s="17">
        <v>8</v>
      </c>
      <c r="C21" s="19">
        <v>7760</v>
      </c>
      <c r="D21" s="17">
        <f t="shared" si="0"/>
        <v>5781</v>
      </c>
      <c r="E21" s="20">
        <f t="shared" si="1"/>
        <v>1712.8888888888889</v>
      </c>
      <c r="G21" s="26" t="s">
        <v>25</v>
      </c>
      <c r="H21" s="27"/>
    </row>
    <row r="22" spans="2:8" ht="18" customHeight="1" x14ac:dyDescent="0.2">
      <c r="B22" s="17">
        <v>9</v>
      </c>
      <c r="C22" s="19">
        <v>7775</v>
      </c>
      <c r="D22" s="17">
        <f t="shared" si="0"/>
        <v>5796</v>
      </c>
      <c r="E22" s="20">
        <f t="shared" si="1"/>
        <v>1717.3333333333333</v>
      </c>
      <c r="G22" s="26" t="s">
        <v>24</v>
      </c>
      <c r="H22" s="27"/>
    </row>
    <row r="23" spans="2:8" ht="18" customHeight="1" x14ac:dyDescent="0.2">
      <c r="B23" s="17">
        <v>10</v>
      </c>
      <c r="C23" s="19">
        <v>7797</v>
      </c>
      <c r="D23" s="17">
        <f t="shared" si="0"/>
        <v>5818</v>
      </c>
      <c r="E23" s="20">
        <f t="shared" si="1"/>
        <v>1723.851851851852</v>
      </c>
      <c r="G23" s="26" t="s">
        <v>26</v>
      </c>
      <c r="H23" s="27"/>
    </row>
    <row r="24" spans="2:8" ht="18" customHeight="1" x14ac:dyDescent="0.2">
      <c r="B24" s="17">
        <v>11</v>
      </c>
      <c r="C24" s="19">
        <v>7841</v>
      </c>
      <c r="D24" s="17">
        <f t="shared" si="0"/>
        <v>5862</v>
      </c>
      <c r="E24" s="20">
        <f t="shared" si="1"/>
        <v>1736.8888888888889</v>
      </c>
      <c r="G24" s="28" t="s">
        <v>27</v>
      </c>
      <c r="H24" s="15"/>
    </row>
    <row r="25" spans="2:8" ht="18" customHeight="1" x14ac:dyDescent="0.2">
      <c r="B25" s="17">
        <v>12</v>
      </c>
      <c r="C25" s="19">
        <v>7870</v>
      </c>
      <c r="D25" s="17">
        <f t="shared" si="0"/>
        <v>5891</v>
      </c>
      <c r="E25" s="20">
        <f t="shared" si="1"/>
        <v>1745.4814814814815</v>
      </c>
    </row>
    <row r="26" spans="2:8" ht="18" customHeight="1" x14ac:dyDescent="0.2">
      <c r="B26" s="17">
        <v>13</v>
      </c>
      <c r="C26" s="19">
        <v>7906</v>
      </c>
      <c r="D26" s="17">
        <f t="shared" si="0"/>
        <v>5927</v>
      </c>
      <c r="E26" s="20">
        <f t="shared" si="1"/>
        <v>1756.148148148148</v>
      </c>
      <c r="G26" s="31" t="s">
        <v>28</v>
      </c>
      <c r="H26" s="32"/>
    </row>
    <row r="27" spans="2:8" ht="18" customHeight="1" x14ac:dyDescent="0.2">
      <c r="B27" s="17">
        <v>14</v>
      </c>
      <c r="C27" s="19">
        <v>7915</v>
      </c>
      <c r="D27" s="17">
        <f t="shared" si="0"/>
        <v>5936</v>
      </c>
      <c r="E27" s="20">
        <f t="shared" si="1"/>
        <v>1758.8148148148148</v>
      </c>
      <c r="G27" s="29">
        <f>AVERAGE(E30:E31)</f>
        <v>1785.9259259259259</v>
      </c>
      <c r="H27" s="30" t="s">
        <v>29</v>
      </c>
    </row>
    <row r="28" spans="2:8" ht="18" customHeight="1" x14ac:dyDescent="0.2">
      <c r="B28" s="17">
        <v>15</v>
      </c>
      <c r="C28" s="19">
        <v>7940</v>
      </c>
      <c r="D28" s="17">
        <f t="shared" si="0"/>
        <v>5961</v>
      </c>
      <c r="E28" s="20">
        <f t="shared" si="1"/>
        <v>1766.2222222222222</v>
      </c>
    </row>
    <row r="29" spans="2:8" ht="18" customHeight="1" x14ac:dyDescent="0.2">
      <c r="B29" s="17">
        <v>16</v>
      </c>
      <c r="C29" s="19">
        <v>7974</v>
      </c>
      <c r="D29" s="17">
        <f t="shared" si="0"/>
        <v>5995</v>
      </c>
      <c r="E29" s="20">
        <f t="shared" si="1"/>
        <v>1776.2962962962963</v>
      </c>
      <c r="G29" s="40"/>
      <c r="H29" s="40"/>
    </row>
    <row r="30" spans="2:8" ht="18" customHeight="1" x14ac:dyDescent="0.2">
      <c r="B30" s="17">
        <v>17</v>
      </c>
      <c r="C30" s="19">
        <v>7983</v>
      </c>
      <c r="D30" s="17">
        <f t="shared" si="0"/>
        <v>6004</v>
      </c>
      <c r="E30" s="20">
        <f t="shared" si="1"/>
        <v>1778.9629629629628</v>
      </c>
      <c r="G30" s="40"/>
      <c r="H30" s="40"/>
    </row>
    <row r="31" spans="2:8" ht="18" customHeight="1" x14ac:dyDescent="0.2">
      <c r="B31" s="17">
        <v>18</v>
      </c>
      <c r="C31" s="19">
        <v>8030</v>
      </c>
      <c r="D31" s="17">
        <f t="shared" si="0"/>
        <v>6051</v>
      </c>
      <c r="E31" s="20">
        <f>IF(D31="","",D31/0.003375/1000)</f>
        <v>1792.8888888888889</v>
      </c>
      <c r="G31" s="40"/>
      <c r="H31" s="40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topLeftCell="A10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36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 t="s">
        <v>42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255</v>
      </c>
    </row>
    <row r="13" spans="2:18" ht="18" customHeight="1" x14ac:dyDescent="0.2">
      <c r="B13" s="17" t="s">
        <v>17</v>
      </c>
      <c r="C13" s="19">
        <v>1980</v>
      </c>
      <c r="D13" s="19"/>
      <c r="E13" s="20"/>
      <c r="G13" s="11" t="s">
        <v>18</v>
      </c>
      <c r="H13" s="18">
        <v>880</v>
      </c>
    </row>
    <row r="14" spans="2:18" ht="18" customHeight="1" x14ac:dyDescent="0.2">
      <c r="B14" s="17">
        <v>1</v>
      </c>
      <c r="C14" s="19">
        <v>6020</v>
      </c>
      <c r="D14" s="17">
        <f>IF(C14="","",C14-$C$13)</f>
        <v>4040</v>
      </c>
      <c r="E14" s="20">
        <f>IF(D14="","",D14/0.003375/1000)</f>
        <v>1197.0370370370372</v>
      </c>
      <c r="G14" s="11" t="s">
        <v>19</v>
      </c>
      <c r="H14" s="18">
        <v>823</v>
      </c>
    </row>
    <row r="15" spans="2:18" ht="18" customHeight="1" x14ac:dyDescent="0.2">
      <c r="B15" s="17">
        <v>2</v>
      </c>
      <c r="C15" s="19">
        <v>6683</v>
      </c>
      <c r="D15" s="17">
        <f t="shared" ref="D15:D31" si="0">IF(C15="","",C15-$C$13)</f>
        <v>4703</v>
      </c>
      <c r="E15" s="20">
        <f t="shared" ref="E15:E30" si="1">IF(D15="","",D15/0.003375/1000)</f>
        <v>1393.4814814814815</v>
      </c>
      <c r="G15" s="11" t="s">
        <v>20</v>
      </c>
      <c r="H15" s="21">
        <f>IF(H12="","",(1-(H14-H12)/(H13-H12))*100)</f>
        <v>9.1199999999999939</v>
      </c>
    </row>
    <row r="16" spans="2:18" ht="18" customHeight="1" x14ac:dyDescent="0.2">
      <c r="B16" s="17">
        <v>3</v>
      </c>
      <c r="C16" s="19">
        <v>6819</v>
      </c>
      <c r="D16" s="17">
        <f t="shared" si="0"/>
        <v>4839</v>
      </c>
      <c r="E16" s="20">
        <f t="shared" si="1"/>
        <v>1433.7777777777778</v>
      </c>
    </row>
    <row r="17" spans="2:8" ht="18" customHeight="1" x14ac:dyDescent="0.2">
      <c r="B17" s="17">
        <v>4</v>
      </c>
      <c r="C17" s="19">
        <v>6894</v>
      </c>
      <c r="D17" s="17">
        <f t="shared" si="0"/>
        <v>4914</v>
      </c>
      <c r="E17" s="20">
        <f t="shared" si="1"/>
        <v>1456</v>
      </c>
      <c r="G17" s="22" t="s">
        <v>21</v>
      </c>
      <c r="H17" s="23"/>
    </row>
    <row r="18" spans="2:8" ht="18" customHeight="1" x14ac:dyDescent="0.2">
      <c r="B18" s="17">
        <v>5</v>
      </c>
      <c r="C18" s="19">
        <v>6929</v>
      </c>
      <c r="D18" s="17">
        <f t="shared" si="0"/>
        <v>4949</v>
      </c>
      <c r="E18" s="20">
        <f t="shared" si="1"/>
        <v>1466.3703703703704</v>
      </c>
      <c r="G18" s="24" t="s">
        <v>22</v>
      </c>
      <c r="H18" s="25"/>
    </row>
    <row r="19" spans="2:8" ht="18" customHeight="1" x14ac:dyDescent="0.2">
      <c r="B19" s="17">
        <v>6</v>
      </c>
      <c r="C19" s="19">
        <v>6958</v>
      </c>
      <c r="D19" s="17">
        <f t="shared" si="0"/>
        <v>4978</v>
      </c>
      <c r="E19" s="20">
        <f t="shared" si="1"/>
        <v>1474.9629629629628</v>
      </c>
      <c r="G19" s="26" t="s">
        <v>23</v>
      </c>
      <c r="H19" s="27"/>
    </row>
    <row r="20" spans="2:8" ht="18" customHeight="1" x14ac:dyDescent="0.2">
      <c r="B20" s="17">
        <v>7</v>
      </c>
      <c r="C20" s="19">
        <v>6989</v>
      </c>
      <c r="D20" s="17">
        <f t="shared" si="0"/>
        <v>5009</v>
      </c>
      <c r="E20" s="20">
        <f t="shared" si="1"/>
        <v>1484.148148148148</v>
      </c>
      <c r="G20" s="26" t="s">
        <v>24</v>
      </c>
      <c r="H20" s="27"/>
    </row>
    <row r="21" spans="2:8" ht="18" customHeight="1" x14ac:dyDescent="0.2">
      <c r="B21" s="17">
        <v>8</v>
      </c>
      <c r="C21" s="19">
        <v>7012</v>
      </c>
      <c r="D21" s="17">
        <f t="shared" si="0"/>
        <v>5032</v>
      </c>
      <c r="E21" s="20">
        <f t="shared" si="1"/>
        <v>1490.9629629629628</v>
      </c>
      <c r="G21" s="26" t="s">
        <v>25</v>
      </c>
      <c r="H21" s="27"/>
    </row>
    <row r="22" spans="2:8" ht="18" customHeight="1" x14ac:dyDescent="0.2">
      <c r="B22" s="17">
        <v>9</v>
      </c>
      <c r="C22" s="19">
        <v>7025</v>
      </c>
      <c r="D22" s="17">
        <f t="shared" si="0"/>
        <v>5045</v>
      </c>
      <c r="E22" s="20">
        <f t="shared" si="1"/>
        <v>1494.8148148148148</v>
      </c>
      <c r="G22" s="26" t="s">
        <v>24</v>
      </c>
      <c r="H22" s="27"/>
    </row>
    <row r="23" spans="2:8" ht="18" customHeight="1" x14ac:dyDescent="0.2">
      <c r="B23" s="17">
        <v>10</v>
      </c>
      <c r="C23" s="19">
        <v>7040</v>
      </c>
      <c r="D23" s="17">
        <f t="shared" si="0"/>
        <v>5060</v>
      </c>
      <c r="E23" s="20">
        <f t="shared" si="1"/>
        <v>1499.2592592592594</v>
      </c>
      <c r="G23" s="26" t="s">
        <v>26</v>
      </c>
      <c r="H23" s="27"/>
    </row>
    <row r="24" spans="2:8" ht="18" customHeight="1" x14ac:dyDescent="0.2">
      <c r="B24" s="17">
        <v>11</v>
      </c>
      <c r="C24" s="19">
        <v>7053</v>
      </c>
      <c r="D24" s="17">
        <f t="shared" si="0"/>
        <v>5073</v>
      </c>
      <c r="E24" s="20">
        <f t="shared" si="1"/>
        <v>1503.1111111111113</v>
      </c>
      <c r="G24" s="28" t="s">
        <v>27</v>
      </c>
      <c r="H24" s="15"/>
    </row>
    <row r="25" spans="2:8" ht="18" customHeight="1" x14ac:dyDescent="0.2">
      <c r="B25" s="17">
        <v>12</v>
      </c>
      <c r="C25" s="19">
        <v>7064</v>
      </c>
      <c r="D25" s="17">
        <f t="shared" si="0"/>
        <v>5084</v>
      </c>
      <c r="E25" s="20">
        <f t="shared" si="1"/>
        <v>1506.3703703703704</v>
      </c>
    </row>
    <row r="26" spans="2:8" ht="18" customHeight="1" x14ac:dyDescent="0.2">
      <c r="B26" s="17">
        <v>13</v>
      </c>
      <c r="C26" s="19">
        <v>7074</v>
      </c>
      <c r="D26" s="17">
        <f t="shared" si="0"/>
        <v>5094</v>
      </c>
      <c r="E26" s="20">
        <f t="shared" si="1"/>
        <v>1509.3333333333333</v>
      </c>
      <c r="G26" s="31" t="s">
        <v>28</v>
      </c>
      <c r="H26" s="32"/>
    </row>
    <row r="27" spans="2:8" ht="18" customHeight="1" x14ac:dyDescent="0.2">
      <c r="B27" s="17">
        <v>14</v>
      </c>
      <c r="C27" s="19">
        <v>7082</v>
      </c>
      <c r="D27" s="17">
        <f t="shared" si="0"/>
        <v>5102</v>
      </c>
      <c r="E27" s="20">
        <f t="shared" si="1"/>
        <v>1511.7037037037039</v>
      </c>
      <c r="G27" s="29">
        <f>AVERAGE(E30:E31)</f>
        <v>1515.7037037037037</v>
      </c>
      <c r="H27" s="30" t="s">
        <v>29</v>
      </c>
    </row>
    <row r="28" spans="2:8" ht="18" customHeight="1" x14ac:dyDescent="0.2">
      <c r="B28" s="17">
        <v>15</v>
      </c>
      <c r="C28" s="19">
        <v>7085</v>
      </c>
      <c r="D28" s="17">
        <f t="shared" si="0"/>
        <v>5105</v>
      </c>
      <c r="E28" s="20">
        <f t="shared" si="1"/>
        <v>1512.5925925925926</v>
      </c>
    </row>
    <row r="29" spans="2:8" ht="18" customHeight="1" x14ac:dyDescent="0.2">
      <c r="B29" s="17">
        <v>16</v>
      </c>
      <c r="C29" s="19">
        <v>7087</v>
      </c>
      <c r="D29" s="17">
        <f t="shared" si="0"/>
        <v>5107</v>
      </c>
      <c r="E29" s="20">
        <f t="shared" si="1"/>
        <v>1513.1851851851852</v>
      </c>
      <c r="G29" s="40"/>
      <c r="H29" s="40"/>
    </row>
    <row r="30" spans="2:8" ht="18" customHeight="1" x14ac:dyDescent="0.2">
      <c r="B30" s="17">
        <v>17</v>
      </c>
      <c r="C30" s="19">
        <v>7096</v>
      </c>
      <c r="D30" s="17">
        <f t="shared" si="0"/>
        <v>5116</v>
      </c>
      <c r="E30" s="20">
        <f t="shared" si="1"/>
        <v>1515.851851851852</v>
      </c>
      <c r="G30" s="40"/>
      <c r="H30" s="40"/>
    </row>
    <row r="31" spans="2:8" ht="18" customHeight="1" x14ac:dyDescent="0.2">
      <c r="B31" s="17">
        <v>18</v>
      </c>
      <c r="C31" s="19">
        <v>7095</v>
      </c>
      <c r="D31" s="17">
        <f t="shared" si="0"/>
        <v>5115</v>
      </c>
      <c r="E31" s="20">
        <f>IF(D31="","",D31/0.003375/1000)</f>
        <v>1515.5555555555554</v>
      </c>
      <c r="G31" s="40"/>
      <c r="H31" s="40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37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 t="s">
        <v>43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252</v>
      </c>
    </row>
    <row r="13" spans="2:18" ht="18" customHeight="1" x14ac:dyDescent="0.2">
      <c r="B13" s="17" t="s">
        <v>17</v>
      </c>
      <c r="C13" s="19">
        <v>1980</v>
      </c>
      <c r="D13" s="19"/>
      <c r="E13" s="20"/>
      <c r="G13" s="11" t="s">
        <v>18</v>
      </c>
      <c r="H13" s="18">
        <v>858</v>
      </c>
    </row>
    <row r="14" spans="2:18" ht="18" customHeight="1" x14ac:dyDescent="0.2">
      <c r="B14" s="17">
        <v>1</v>
      </c>
      <c r="C14" s="19">
        <v>6977</v>
      </c>
      <c r="D14" s="17">
        <f>IF(C14="","",C14-$C$13)</f>
        <v>4997</v>
      </c>
      <c r="E14" s="20">
        <f>IF(D14="","",D14/0.003375/1000)</f>
        <v>1480.5925925925926</v>
      </c>
      <c r="G14" s="11" t="s">
        <v>19</v>
      </c>
      <c r="H14" s="18">
        <v>802</v>
      </c>
    </row>
    <row r="15" spans="2:18" ht="18" customHeight="1" x14ac:dyDescent="0.2">
      <c r="B15" s="17">
        <v>2</v>
      </c>
      <c r="C15" s="19">
        <v>7291</v>
      </c>
      <c r="D15" s="17">
        <f t="shared" ref="D15:D31" si="0">IF(C15="","",C15-$C$13)</f>
        <v>5311</v>
      </c>
      <c r="E15" s="20">
        <f t="shared" ref="E15:E30" si="1">IF(D15="","",D15/0.003375/1000)</f>
        <v>1573.6296296296296</v>
      </c>
      <c r="G15" s="11" t="s">
        <v>20</v>
      </c>
      <c r="H15" s="21">
        <f>IF(H12="","",(1-(H14-H12)/(H13-H12))*100)</f>
        <v>9.2409240924092408</v>
      </c>
    </row>
    <row r="16" spans="2:18" ht="18" customHeight="1" x14ac:dyDescent="0.2">
      <c r="B16" s="17">
        <v>3</v>
      </c>
      <c r="C16" s="19">
        <v>7381</v>
      </c>
      <c r="D16" s="17">
        <f t="shared" si="0"/>
        <v>5401</v>
      </c>
      <c r="E16" s="20">
        <f t="shared" si="1"/>
        <v>1600.2962962962963</v>
      </c>
    </row>
    <row r="17" spans="2:8" ht="18" customHeight="1" x14ac:dyDescent="0.2">
      <c r="B17" s="17">
        <v>4</v>
      </c>
      <c r="C17" s="19">
        <v>7422</v>
      </c>
      <c r="D17" s="17">
        <f t="shared" si="0"/>
        <v>5442</v>
      </c>
      <c r="E17" s="20">
        <f t="shared" si="1"/>
        <v>1612.4444444444446</v>
      </c>
      <c r="G17" s="22" t="s">
        <v>21</v>
      </c>
      <c r="H17" s="23"/>
    </row>
    <row r="18" spans="2:8" ht="18" customHeight="1" x14ac:dyDescent="0.2">
      <c r="B18" s="17">
        <v>5</v>
      </c>
      <c r="C18" s="19">
        <v>7469</v>
      </c>
      <c r="D18" s="17">
        <f t="shared" si="0"/>
        <v>5489</v>
      </c>
      <c r="E18" s="20">
        <f t="shared" si="1"/>
        <v>1626.3703703703704</v>
      </c>
      <c r="G18" s="24" t="s">
        <v>22</v>
      </c>
      <c r="H18" s="25"/>
    </row>
    <row r="19" spans="2:8" ht="18" customHeight="1" x14ac:dyDescent="0.2">
      <c r="B19" s="17">
        <v>6</v>
      </c>
      <c r="C19" s="19">
        <v>7489</v>
      </c>
      <c r="D19" s="17">
        <f t="shared" si="0"/>
        <v>5509</v>
      </c>
      <c r="E19" s="20">
        <f t="shared" si="1"/>
        <v>1632.2962962962963</v>
      </c>
      <c r="G19" s="26" t="s">
        <v>23</v>
      </c>
      <c r="H19" s="27"/>
    </row>
    <row r="20" spans="2:8" ht="18" customHeight="1" x14ac:dyDescent="0.2">
      <c r="B20" s="17">
        <v>7</v>
      </c>
      <c r="C20" s="19">
        <v>7507</v>
      </c>
      <c r="D20" s="17">
        <f t="shared" si="0"/>
        <v>5527</v>
      </c>
      <c r="E20" s="20">
        <f t="shared" si="1"/>
        <v>1637.6296296296296</v>
      </c>
      <c r="G20" s="26" t="s">
        <v>24</v>
      </c>
      <c r="H20" s="27"/>
    </row>
    <row r="21" spans="2:8" ht="18" customHeight="1" x14ac:dyDescent="0.2">
      <c r="B21" s="17">
        <v>8</v>
      </c>
      <c r="C21" s="19">
        <v>7529</v>
      </c>
      <c r="D21" s="17">
        <f t="shared" si="0"/>
        <v>5549</v>
      </c>
      <c r="E21" s="20">
        <f t="shared" si="1"/>
        <v>1644.148148148148</v>
      </c>
      <c r="G21" s="26" t="s">
        <v>25</v>
      </c>
      <c r="H21" s="27"/>
    </row>
    <row r="22" spans="2:8" ht="18" customHeight="1" x14ac:dyDescent="0.2">
      <c r="B22" s="17">
        <v>9</v>
      </c>
      <c r="C22" s="19">
        <v>7545</v>
      </c>
      <c r="D22" s="17">
        <f t="shared" si="0"/>
        <v>5565</v>
      </c>
      <c r="E22" s="20">
        <f t="shared" si="1"/>
        <v>1648.8888888888889</v>
      </c>
      <c r="G22" s="26" t="s">
        <v>24</v>
      </c>
      <c r="H22" s="27"/>
    </row>
    <row r="23" spans="2:8" ht="18" customHeight="1" x14ac:dyDescent="0.2">
      <c r="B23" s="17">
        <v>10</v>
      </c>
      <c r="C23" s="19">
        <v>7558</v>
      </c>
      <c r="D23" s="17">
        <f t="shared" si="0"/>
        <v>5578</v>
      </c>
      <c r="E23" s="20">
        <f t="shared" si="1"/>
        <v>1652.7407407407406</v>
      </c>
      <c r="G23" s="26" t="s">
        <v>26</v>
      </c>
      <c r="H23" s="27"/>
    </row>
    <row r="24" spans="2:8" ht="18" customHeight="1" x14ac:dyDescent="0.2">
      <c r="B24" s="17">
        <v>11</v>
      </c>
      <c r="C24" s="19">
        <v>7571</v>
      </c>
      <c r="D24" s="17">
        <f t="shared" si="0"/>
        <v>5591</v>
      </c>
      <c r="E24" s="20">
        <f t="shared" si="1"/>
        <v>1656.5925925925926</v>
      </c>
      <c r="G24" s="28" t="s">
        <v>27</v>
      </c>
      <c r="H24" s="15"/>
    </row>
    <row r="25" spans="2:8" ht="18" customHeight="1" x14ac:dyDescent="0.2">
      <c r="B25" s="17">
        <v>12</v>
      </c>
      <c r="C25" s="19">
        <v>7579</v>
      </c>
      <c r="D25" s="17">
        <f t="shared" si="0"/>
        <v>5599</v>
      </c>
      <c r="E25" s="20">
        <f t="shared" si="1"/>
        <v>1658.9629629629628</v>
      </c>
    </row>
    <row r="26" spans="2:8" ht="18" customHeight="1" x14ac:dyDescent="0.2">
      <c r="B26" s="17">
        <v>13</v>
      </c>
      <c r="C26" s="19">
        <v>7583</v>
      </c>
      <c r="D26" s="17">
        <f t="shared" si="0"/>
        <v>5603</v>
      </c>
      <c r="E26" s="20">
        <f t="shared" si="1"/>
        <v>1660.148148148148</v>
      </c>
      <c r="G26" s="31" t="s">
        <v>28</v>
      </c>
      <c r="H26" s="32"/>
    </row>
    <row r="27" spans="2:8" ht="18" customHeight="1" x14ac:dyDescent="0.2">
      <c r="B27" s="17">
        <v>14</v>
      </c>
      <c r="C27" s="19">
        <v>7586</v>
      </c>
      <c r="D27" s="17">
        <f t="shared" si="0"/>
        <v>5606</v>
      </c>
      <c r="E27" s="20">
        <f t="shared" si="1"/>
        <v>1661.0370370370372</v>
      </c>
      <c r="G27" s="29">
        <f>AVERAGE(E30:E31)</f>
        <v>1664.5925925925926</v>
      </c>
      <c r="H27" s="30" t="s">
        <v>29</v>
      </c>
    </row>
    <row r="28" spans="2:8" ht="18" customHeight="1" x14ac:dyDescent="0.2">
      <c r="B28" s="17">
        <v>15</v>
      </c>
      <c r="C28" s="19">
        <v>7592</v>
      </c>
      <c r="D28" s="17">
        <f t="shared" si="0"/>
        <v>5612</v>
      </c>
      <c r="E28" s="20">
        <f t="shared" si="1"/>
        <v>1662.8148148148148</v>
      </c>
    </row>
    <row r="29" spans="2:8" ht="18" customHeight="1" x14ac:dyDescent="0.2">
      <c r="B29" s="17">
        <v>16</v>
      </c>
      <c r="C29" s="19">
        <v>7594</v>
      </c>
      <c r="D29" s="17">
        <f t="shared" si="0"/>
        <v>5614</v>
      </c>
      <c r="E29" s="20">
        <f t="shared" si="1"/>
        <v>1663.4074074074074</v>
      </c>
      <c r="G29" s="35"/>
      <c r="H29" s="35"/>
    </row>
    <row r="30" spans="2:8" ht="18" customHeight="1" x14ac:dyDescent="0.2">
      <c r="B30" s="17">
        <v>17</v>
      </c>
      <c r="C30" s="19">
        <v>7598</v>
      </c>
      <c r="D30" s="17">
        <f t="shared" si="0"/>
        <v>5618</v>
      </c>
      <c r="E30" s="20">
        <f t="shared" si="1"/>
        <v>1664.5925925925926</v>
      </c>
      <c r="G30" s="35"/>
      <c r="H30" s="35"/>
    </row>
    <row r="31" spans="2:8" ht="18" customHeight="1" x14ac:dyDescent="0.2">
      <c r="B31" s="17">
        <v>18</v>
      </c>
      <c r="C31" s="19">
        <v>7598</v>
      </c>
      <c r="D31" s="17">
        <f t="shared" si="0"/>
        <v>5618</v>
      </c>
      <c r="E31" s="20">
        <f>IF(D31="","",D31/0.003375/1000)</f>
        <v>1664.5925925925926</v>
      </c>
      <c r="G31" s="35"/>
      <c r="H31" s="35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38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 t="s">
        <v>44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250</v>
      </c>
    </row>
    <row r="13" spans="2:18" ht="18" customHeight="1" x14ac:dyDescent="0.2">
      <c r="B13" s="17" t="s">
        <v>17</v>
      </c>
      <c r="C13" s="19">
        <v>1979</v>
      </c>
      <c r="D13" s="19"/>
      <c r="E13" s="20"/>
      <c r="G13" s="11" t="s">
        <v>18</v>
      </c>
      <c r="H13" s="18">
        <v>723</v>
      </c>
    </row>
    <row r="14" spans="2:18" ht="18" customHeight="1" x14ac:dyDescent="0.2">
      <c r="B14" s="17">
        <v>1</v>
      </c>
      <c r="C14" s="19">
        <v>5875</v>
      </c>
      <c r="D14" s="17">
        <f>IF(C14="","",C14-$C$13)</f>
        <v>3896</v>
      </c>
      <c r="E14" s="20">
        <f>IF(D14="","",D14/0.003375/1000)</f>
        <v>1154.3703703703704</v>
      </c>
      <c r="G14" s="11" t="s">
        <v>19</v>
      </c>
      <c r="H14" s="18">
        <v>640</v>
      </c>
    </row>
    <row r="15" spans="2:18" ht="18" customHeight="1" x14ac:dyDescent="0.2">
      <c r="B15" s="17">
        <v>2</v>
      </c>
      <c r="C15" s="19">
        <v>6902</v>
      </c>
      <c r="D15" s="17">
        <f t="shared" ref="D15:D31" si="0">IF(C15="","",C15-$C$13)</f>
        <v>4923</v>
      </c>
      <c r="E15" s="20">
        <f t="shared" ref="E15:E30" si="1">IF(D15="","",D15/0.003375/1000)</f>
        <v>1458.6666666666667</v>
      </c>
      <c r="G15" s="11" t="s">
        <v>20</v>
      </c>
      <c r="H15" s="21">
        <f>IF(H12="","",(1-(H14-H12)/(H13-H12))*100)</f>
        <v>17.547568710359407</v>
      </c>
    </row>
    <row r="16" spans="2:18" ht="18" customHeight="1" x14ac:dyDescent="0.2">
      <c r="B16" s="17">
        <v>3</v>
      </c>
      <c r="C16" s="19">
        <v>7068</v>
      </c>
      <c r="D16" s="17">
        <f t="shared" si="0"/>
        <v>5089</v>
      </c>
      <c r="E16" s="20">
        <f t="shared" si="1"/>
        <v>1507.851851851852</v>
      </c>
    </row>
    <row r="17" spans="2:8" ht="18" customHeight="1" x14ac:dyDescent="0.2">
      <c r="B17" s="17">
        <v>4</v>
      </c>
      <c r="C17" s="19">
        <v>7133</v>
      </c>
      <c r="D17" s="17">
        <f t="shared" si="0"/>
        <v>5154</v>
      </c>
      <c r="E17" s="20">
        <f t="shared" si="1"/>
        <v>1527.1111111111113</v>
      </c>
      <c r="G17" s="22" t="s">
        <v>21</v>
      </c>
      <c r="H17" s="23"/>
    </row>
    <row r="18" spans="2:8" ht="18" customHeight="1" x14ac:dyDescent="0.2">
      <c r="B18" s="17">
        <v>5</v>
      </c>
      <c r="C18" s="19">
        <v>7187</v>
      </c>
      <c r="D18" s="17">
        <f t="shared" si="0"/>
        <v>5208</v>
      </c>
      <c r="E18" s="20">
        <f t="shared" si="1"/>
        <v>1543.1111111111113</v>
      </c>
      <c r="G18" s="24" t="s">
        <v>22</v>
      </c>
      <c r="H18" s="25"/>
    </row>
    <row r="19" spans="2:8" ht="18" customHeight="1" x14ac:dyDescent="0.2">
      <c r="B19" s="17">
        <v>6</v>
      </c>
      <c r="C19" s="19">
        <v>7228</v>
      </c>
      <c r="D19" s="17">
        <f t="shared" si="0"/>
        <v>5249</v>
      </c>
      <c r="E19" s="20">
        <f t="shared" si="1"/>
        <v>1555.2592592592594</v>
      </c>
      <c r="G19" s="26" t="s">
        <v>23</v>
      </c>
      <c r="H19" s="27"/>
    </row>
    <row r="20" spans="2:8" ht="18" customHeight="1" x14ac:dyDescent="0.2">
      <c r="B20" s="17">
        <v>7</v>
      </c>
      <c r="C20" s="19">
        <v>7271</v>
      </c>
      <c r="D20" s="17">
        <f t="shared" si="0"/>
        <v>5292</v>
      </c>
      <c r="E20" s="20">
        <f t="shared" si="1"/>
        <v>1568</v>
      </c>
      <c r="G20" s="26" t="s">
        <v>24</v>
      </c>
      <c r="H20" s="27"/>
    </row>
    <row r="21" spans="2:8" ht="18" customHeight="1" x14ac:dyDescent="0.2">
      <c r="B21" s="17">
        <v>8</v>
      </c>
      <c r="C21" s="19">
        <v>7303</v>
      </c>
      <c r="D21" s="17">
        <f t="shared" si="0"/>
        <v>5324</v>
      </c>
      <c r="E21" s="20">
        <f t="shared" si="1"/>
        <v>1577.4814814814815</v>
      </c>
      <c r="G21" s="26" t="s">
        <v>25</v>
      </c>
      <c r="H21" s="27"/>
    </row>
    <row r="22" spans="2:8" ht="18" customHeight="1" x14ac:dyDescent="0.2">
      <c r="B22" s="17">
        <v>9</v>
      </c>
      <c r="C22" s="19">
        <v>7333</v>
      </c>
      <c r="D22" s="17">
        <f t="shared" si="0"/>
        <v>5354</v>
      </c>
      <c r="E22" s="20">
        <f t="shared" si="1"/>
        <v>1586.3703703703704</v>
      </c>
      <c r="G22" s="26" t="s">
        <v>24</v>
      </c>
      <c r="H22" s="27"/>
    </row>
    <row r="23" spans="2:8" ht="18" customHeight="1" x14ac:dyDescent="0.2">
      <c r="B23" s="17">
        <v>10</v>
      </c>
      <c r="C23" s="19">
        <v>7356</v>
      </c>
      <c r="D23" s="17">
        <f t="shared" si="0"/>
        <v>5377</v>
      </c>
      <c r="E23" s="20">
        <f t="shared" si="1"/>
        <v>1593.1851851851852</v>
      </c>
      <c r="G23" s="26" t="s">
        <v>26</v>
      </c>
      <c r="H23" s="27"/>
    </row>
    <row r="24" spans="2:8" ht="18" customHeight="1" x14ac:dyDescent="0.2">
      <c r="B24" s="17">
        <v>11</v>
      </c>
      <c r="C24" s="19">
        <v>7377</v>
      </c>
      <c r="D24" s="17">
        <f t="shared" si="0"/>
        <v>5398</v>
      </c>
      <c r="E24" s="20">
        <f t="shared" si="1"/>
        <v>1599.4074074074074</v>
      </c>
      <c r="G24" s="28" t="s">
        <v>27</v>
      </c>
      <c r="H24" s="15"/>
    </row>
    <row r="25" spans="2:8" ht="18" customHeight="1" x14ac:dyDescent="0.2">
      <c r="B25" s="17">
        <v>12</v>
      </c>
      <c r="C25" s="19">
        <v>7395</v>
      </c>
      <c r="D25" s="17">
        <f t="shared" si="0"/>
        <v>5416</v>
      </c>
      <c r="E25" s="20">
        <f t="shared" si="1"/>
        <v>1604.7407407407406</v>
      </c>
    </row>
    <row r="26" spans="2:8" ht="18" customHeight="1" x14ac:dyDescent="0.2">
      <c r="B26" s="17">
        <v>13</v>
      </c>
      <c r="C26" s="19">
        <v>7413</v>
      </c>
      <c r="D26" s="17">
        <f t="shared" si="0"/>
        <v>5434</v>
      </c>
      <c r="E26" s="20">
        <f t="shared" si="1"/>
        <v>1610.0740740740741</v>
      </c>
      <c r="G26" s="31" t="s">
        <v>28</v>
      </c>
      <c r="H26" s="32"/>
    </row>
    <row r="27" spans="2:8" ht="18" customHeight="1" x14ac:dyDescent="0.2">
      <c r="B27" s="17">
        <v>14</v>
      </c>
      <c r="C27" s="19">
        <v>7429</v>
      </c>
      <c r="D27" s="17">
        <f t="shared" si="0"/>
        <v>5450</v>
      </c>
      <c r="E27" s="20">
        <f t="shared" si="1"/>
        <v>1614.8148148148148</v>
      </c>
      <c r="G27" s="29">
        <f>AVERAGE(E30:E31)</f>
        <v>1626.3703703703704</v>
      </c>
      <c r="H27" s="30" t="s">
        <v>29</v>
      </c>
    </row>
    <row r="28" spans="2:8" ht="18" customHeight="1" x14ac:dyDescent="0.2">
      <c r="B28" s="17">
        <v>15</v>
      </c>
      <c r="C28" s="19">
        <v>7442</v>
      </c>
      <c r="D28" s="17">
        <f t="shared" si="0"/>
        <v>5463</v>
      </c>
      <c r="E28" s="20">
        <f t="shared" si="1"/>
        <v>1618.6666666666667</v>
      </c>
    </row>
    <row r="29" spans="2:8" ht="18" customHeight="1" x14ac:dyDescent="0.2">
      <c r="B29" s="17">
        <v>16</v>
      </c>
      <c r="C29" s="19">
        <v>7452</v>
      </c>
      <c r="D29" s="17">
        <f t="shared" si="0"/>
        <v>5473</v>
      </c>
      <c r="E29" s="20">
        <f t="shared" si="1"/>
        <v>1621.6296296296296</v>
      </c>
      <c r="G29" s="40"/>
      <c r="H29" s="40"/>
    </row>
    <row r="30" spans="2:8" ht="18" customHeight="1" x14ac:dyDescent="0.2">
      <c r="B30" s="17">
        <v>17</v>
      </c>
      <c r="C30" s="19">
        <v>7463</v>
      </c>
      <c r="D30" s="17">
        <f t="shared" si="0"/>
        <v>5484</v>
      </c>
      <c r="E30" s="20">
        <f t="shared" si="1"/>
        <v>1624.8888888888889</v>
      </c>
      <c r="G30" s="40"/>
      <c r="H30" s="40"/>
    </row>
    <row r="31" spans="2:8" ht="18" customHeight="1" x14ac:dyDescent="0.2">
      <c r="B31" s="17">
        <v>18</v>
      </c>
      <c r="C31" s="19">
        <v>7473</v>
      </c>
      <c r="D31" s="17">
        <f t="shared" si="0"/>
        <v>5494</v>
      </c>
      <c r="E31" s="20">
        <f>IF(D31="","",D31/0.003375/1000)</f>
        <v>1627.851851851852</v>
      </c>
      <c r="G31" s="40"/>
      <c r="H31" s="40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39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 t="s">
        <v>45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252</v>
      </c>
    </row>
    <row r="13" spans="2:18" ht="18" customHeight="1" x14ac:dyDescent="0.2">
      <c r="B13" s="17" t="s">
        <v>17</v>
      </c>
      <c r="C13" s="19">
        <v>1980</v>
      </c>
      <c r="D13" s="19"/>
      <c r="E13" s="20"/>
      <c r="G13" s="11" t="s">
        <v>18</v>
      </c>
      <c r="H13" s="18">
        <v>1003</v>
      </c>
    </row>
    <row r="14" spans="2:18" ht="18" customHeight="1" x14ac:dyDescent="0.2">
      <c r="B14" s="17">
        <v>1</v>
      </c>
      <c r="C14" s="19">
        <v>5911</v>
      </c>
      <c r="D14" s="17">
        <f>IF(C14="","",C14-$C$13)</f>
        <v>3931</v>
      </c>
      <c r="E14" s="20">
        <f>IF(D14="","",D14/0.003375/1000)</f>
        <v>1164.7407407407406</v>
      </c>
      <c r="G14" s="11" t="s">
        <v>19</v>
      </c>
      <c r="H14" s="18">
        <v>878</v>
      </c>
    </row>
    <row r="15" spans="2:18" ht="18" customHeight="1" x14ac:dyDescent="0.2">
      <c r="B15" s="17">
        <v>2</v>
      </c>
      <c r="C15" s="19">
        <v>6375</v>
      </c>
      <c r="D15" s="17">
        <f t="shared" ref="D15:D31" si="0">IF(C15="","",C15-$C$13)</f>
        <v>4395</v>
      </c>
      <c r="E15" s="20">
        <f t="shared" ref="E15:E30" si="1">IF(D15="","",D15/0.003375/1000)</f>
        <v>1302.2222222222222</v>
      </c>
      <c r="G15" s="11" t="s">
        <v>20</v>
      </c>
      <c r="H15" s="21">
        <f>IF(H12="","",(1-(H14-H12)/(H13-H12))*100)</f>
        <v>16.644474034620504</v>
      </c>
    </row>
    <row r="16" spans="2:18" ht="18" customHeight="1" x14ac:dyDescent="0.2">
      <c r="B16" s="17">
        <v>3</v>
      </c>
      <c r="C16" s="19">
        <v>6489</v>
      </c>
      <c r="D16" s="17">
        <f t="shared" si="0"/>
        <v>4509</v>
      </c>
      <c r="E16" s="20">
        <f t="shared" si="1"/>
        <v>1336</v>
      </c>
    </row>
    <row r="17" spans="2:8" ht="18" customHeight="1" x14ac:dyDescent="0.2">
      <c r="B17" s="17">
        <v>4</v>
      </c>
      <c r="C17" s="19">
        <v>6546</v>
      </c>
      <c r="D17" s="17">
        <f t="shared" si="0"/>
        <v>4566</v>
      </c>
      <c r="E17" s="20">
        <f t="shared" si="1"/>
        <v>1352.8888888888889</v>
      </c>
      <c r="G17" s="22" t="s">
        <v>21</v>
      </c>
      <c r="H17" s="23"/>
    </row>
    <row r="18" spans="2:8" ht="18" customHeight="1" x14ac:dyDescent="0.2">
      <c r="B18" s="17">
        <v>5</v>
      </c>
      <c r="C18" s="19">
        <v>6585</v>
      </c>
      <c r="D18" s="17">
        <f t="shared" si="0"/>
        <v>4605</v>
      </c>
      <c r="E18" s="20">
        <f t="shared" si="1"/>
        <v>1364.4444444444446</v>
      </c>
      <c r="G18" s="24" t="s">
        <v>22</v>
      </c>
      <c r="H18" s="25"/>
    </row>
    <row r="19" spans="2:8" ht="18" customHeight="1" x14ac:dyDescent="0.2">
      <c r="B19" s="17">
        <v>6</v>
      </c>
      <c r="C19" s="19">
        <v>6652</v>
      </c>
      <c r="D19" s="17">
        <f t="shared" si="0"/>
        <v>4672</v>
      </c>
      <c r="E19" s="20">
        <f t="shared" si="1"/>
        <v>1384.2962962962963</v>
      </c>
      <c r="G19" s="26" t="s">
        <v>23</v>
      </c>
      <c r="H19" s="27"/>
    </row>
    <row r="20" spans="2:8" ht="18" customHeight="1" x14ac:dyDescent="0.2">
      <c r="B20" s="17">
        <v>7</v>
      </c>
      <c r="C20" s="19">
        <v>6670</v>
      </c>
      <c r="D20" s="17">
        <f t="shared" si="0"/>
        <v>4690</v>
      </c>
      <c r="E20" s="20">
        <f t="shared" si="1"/>
        <v>1389.6296296296296</v>
      </c>
      <c r="G20" s="26" t="s">
        <v>24</v>
      </c>
      <c r="H20" s="27"/>
    </row>
    <row r="21" spans="2:8" ht="18" customHeight="1" x14ac:dyDescent="0.2">
      <c r="B21" s="17">
        <v>8</v>
      </c>
      <c r="C21" s="19">
        <v>6689</v>
      </c>
      <c r="D21" s="17">
        <f t="shared" si="0"/>
        <v>4709</v>
      </c>
      <c r="E21" s="20">
        <f t="shared" si="1"/>
        <v>1395.2592592592594</v>
      </c>
      <c r="G21" s="26" t="s">
        <v>25</v>
      </c>
      <c r="H21" s="27"/>
    </row>
    <row r="22" spans="2:8" ht="18" customHeight="1" x14ac:dyDescent="0.2">
      <c r="B22" s="17">
        <v>9</v>
      </c>
      <c r="C22" s="19">
        <v>6706</v>
      </c>
      <c r="D22" s="17">
        <f t="shared" si="0"/>
        <v>4726</v>
      </c>
      <c r="E22" s="20">
        <f t="shared" si="1"/>
        <v>1400.2962962962963</v>
      </c>
      <c r="G22" s="26" t="s">
        <v>24</v>
      </c>
      <c r="H22" s="27"/>
    </row>
    <row r="23" spans="2:8" ht="18" customHeight="1" x14ac:dyDescent="0.2">
      <c r="B23" s="17">
        <v>10</v>
      </c>
      <c r="C23" s="19">
        <v>6719</v>
      </c>
      <c r="D23" s="17">
        <f t="shared" si="0"/>
        <v>4739</v>
      </c>
      <c r="E23" s="20">
        <f t="shared" si="1"/>
        <v>1404.148148148148</v>
      </c>
      <c r="G23" s="26" t="s">
        <v>26</v>
      </c>
      <c r="H23" s="27"/>
    </row>
    <row r="24" spans="2:8" ht="18" customHeight="1" x14ac:dyDescent="0.2">
      <c r="B24" s="17">
        <v>11</v>
      </c>
      <c r="C24" s="19">
        <v>6730</v>
      </c>
      <c r="D24" s="17">
        <f t="shared" si="0"/>
        <v>4750</v>
      </c>
      <c r="E24" s="20">
        <f t="shared" si="1"/>
        <v>1407.4074074074074</v>
      </c>
      <c r="G24" s="28" t="s">
        <v>27</v>
      </c>
      <c r="H24" s="15"/>
    </row>
    <row r="25" spans="2:8" ht="18" customHeight="1" x14ac:dyDescent="0.2">
      <c r="B25" s="17">
        <v>12</v>
      </c>
      <c r="C25" s="19">
        <v>6741</v>
      </c>
      <c r="D25" s="17">
        <f t="shared" si="0"/>
        <v>4761</v>
      </c>
      <c r="E25" s="20">
        <f t="shared" si="1"/>
        <v>1410.6666666666667</v>
      </c>
    </row>
    <row r="26" spans="2:8" ht="18" customHeight="1" x14ac:dyDescent="0.2">
      <c r="B26" s="17">
        <v>13</v>
      </c>
      <c r="C26" s="19">
        <v>6751</v>
      </c>
      <c r="D26" s="17">
        <f t="shared" si="0"/>
        <v>4771</v>
      </c>
      <c r="E26" s="20">
        <f t="shared" si="1"/>
        <v>1413.6296296296296</v>
      </c>
      <c r="G26" s="31" t="s">
        <v>28</v>
      </c>
      <c r="H26" s="32"/>
    </row>
    <row r="27" spans="2:8" ht="18" customHeight="1" x14ac:dyDescent="0.2">
      <c r="B27" s="17">
        <v>14</v>
      </c>
      <c r="C27" s="19">
        <v>6759</v>
      </c>
      <c r="D27" s="17">
        <f t="shared" si="0"/>
        <v>4779</v>
      </c>
      <c r="E27" s="20">
        <f t="shared" si="1"/>
        <v>1416</v>
      </c>
      <c r="G27" s="29">
        <f>AVERAGE(E30:E31)</f>
        <v>1422.2222222222222</v>
      </c>
      <c r="H27" s="30" t="s">
        <v>29</v>
      </c>
    </row>
    <row r="28" spans="2:8" ht="18" customHeight="1" x14ac:dyDescent="0.2">
      <c r="B28" s="17">
        <v>15</v>
      </c>
      <c r="C28" s="19">
        <v>6766</v>
      </c>
      <c r="D28" s="17">
        <f t="shared" si="0"/>
        <v>4786</v>
      </c>
      <c r="E28" s="20">
        <f t="shared" si="1"/>
        <v>1418.0740740740741</v>
      </c>
    </row>
    <row r="29" spans="2:8" ht="18" customHeight="1" x14ac:dyDescent="0.2">
      <c r="B29" s="17">
        <v>16</v>
      </c>
      <c r="C29" s="19">
        <v>6774</v>
      </c>
      <c r="D29" s="17">
        <f t="shared" si="0"/>
        <v>4794</v>
      </c>
      <c r="E29" s="20">
        <f t="shared" si="1"/>
        <v>1420.4444444444446</v>
      </c>
      <c r="G29" s="40"/>
      <c r="H29" s="40"/>
    </row>
    <row r="30" spans="2:8" ht="18" customHeight="1" x14ac:dyDescent="0.2">
      <c r="B30" s="17">
        <v>17</v>
      </c>
      <c r="C30" s="19">
        <v>6780</v>
      </c>
      <c r="D30" s="17">
        <f t="shared" si="0"/>
        <v>4800</v>
      </c>
      <c r="E30" s="20">
        <f t="shared" si="1"/>
        <v>1422.2222222222222</v>
      </c>
      <c r="G30" s="40"/>
      <c r="H30" s="40"/>
    </row>
    <row r="31" spans="2:8" ht="18" customHeight="1" x14ac:dyDescent="0.2">
      <c r="B31" s="17">
        <v>18</v>
      </c>
      <c r="C31" s="19">
        <v>6780</v>
      </c>
      <c r="D31" s="17">
        <f t="shared" si="0"/>
        <v>4800</v>
      </c>
      <c r="E31" s="20">
        <f>IF(D31="","",D31/0.003375/1000)</f>
        <v>1422.2222222222222</v>
      </c>
      <c r="G31" s="40"/>
      <c r="H31" s="40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40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 t="s">
        <v>46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248</v>
      </c>
    </row>
    <row r="13" spans="2:18" ht="18" customHeight="1" x14ac:dyDescent="0.2">
      <c r="B13" s="17" t="s">
        <v>17</v>
      </c>
      <c r="C13" s="19">
        <v>1980</v>
      </c>
      <c r="D13" s="19"/>
      <c r="E13" s="20"/>
      <c r="G13" s="11" t="s">
        <v>18</v>
      </c>
      <c r="H13" s="18">
        <v>1030</v>
      </c>
    </row>
    <row r="14" spans="2:18" ht="18" customHeight="1" x14ac:dyDescent="0.2">
      <c r="B14" s="17">
        <v>1</v>
      </c>
      <c r="C14" s="19">
        <v>5412</v>
      </c>
      <c r="D14" s="17">
        <f>IF(C14="","",C14-$C$13)</f>
        <v>3432</v>
      </c>
      <c r="E14" s="20">
        <f>IF(D14="","",D14/0.003375/1000)</f>
        <v>1016.8888888888889</v>
      </c>
      <c r="G14" s="11" t="s">
        <v>19</v>
      </c>
      <c r="H14" s="18">
        <v>888</v>
      </c>
    </row>
    <row r="15" spans="2:18" ht="18" customHeight="1" x14ac:dyDescent="0.2">
      <c r="B15" s="17">
        <v>2</v>
      </c>
      <c r="C15" s="19">
        <v>6296</v>
      </c>
      <c r="D15" s="17">
        <f t="shared" ref="D15:D31" si="0">IF(C15="","",C15-$C$13)</f>
        <v>4316</v>
      </c>
      <c r="E15" s="20">
        <f t="shared" ref="E15:E30" si="1">IF(D15="","",D15/0.003375/1000)</f>
        <v>1278.8148148148148</v>
      </c>
      <c r="G15" s="11" t="s">
        <v>20</v>
      </c>
      <c r="H15" s="21">
        <f>IF(H12="","",(1-(H14-H12)/(H13-H12))*100)</f>
        <v>18.158567774936063</v>
      </c>
    </row>
    <row r="16" spans="2:18" ht="18" customHeight="1" x14ac:dyDescent="0.2">
      <c r="B16" s="17">
        <v>3</v>
      </c>
      <c r="C16" s="19">
        <v>6535</v>
      </c>
      <c r="D16" s="17">
        <f t="shared" si="0"/>
        <v>4555</v>
      </c>
      <c r="E16" s="20">
        <f t="shared" si="1"/>
        <v>1349.6296296296296</v>
      </c>
    </row>
    <row r="17" spans="2:8" ht="18" customHeight="1" x14ac:dyDescent="0.2">
      <c r="B17" s="17">
        <v>4</v>
      </c>
      <c r="C17" s="19">
        <v>6620</v>
      </c>
      <c r="D17" s="17">
        <f t="shared" si="0"/>
        <v>4640</v>
      </c>
      <c r="E17" s="20">
        <f t="shared" si="1"/>
        <v>1374.8148148148148</v>
      </c>
      <c r="G17" s="22" t="s">
        <v>21</v>
      </c>
      <c r="H17" s="23"/>
    </row>
    <row r="18" spans="2:8" ht="18" customHeight="1" x14ac:dyDescent="0.2">
      <c r="B18" s="17">
        <v>5</v>
      </c>
      <c r="C18" s="19">
        <v>6677</v>
      </c>
      <c r="D18" s="17">
        <f t="shared" si="0"/>
        <v>4697</v>
      </c>
      <c r="E18" s="20">
        <f t="shared" si="1"/>
        <v>1391.7037037037039</v>
      </c>
      <c r="G18" s="24" t="s">
        <v>22</v>
      </c>
      <c r="H18" s="25"/>
    </row>
    <row r="19" spans="2:8" ht="18" customHeight="1" x14ac:dyDescent="0.2">
      <c r="B19" s="17">
        <v>6</v>
      </c>
      <c r="C19" s="19">
        <v>6730</v>
      </c>
      <c r="D19" s="17">
        <f t="shared" si="0"/>
        <v>4750</v>
      </c>
      <c r="E19" s="20">
        <f t="shared" si="1"/>
        <v>1407.4074074074074</v>
      </c>
      <c r="G19" s="26" t="s">
        <v>23</v>
      </c>
      <c r="H19" s="27"/>
    </row>
    <row r="20" spans="2:8" ht="18" customHeight="1" x14ac:dyDescent="0.2">
      <c r="B20" s="17">
        <v>7</v>
      </c>
      <c r="C20" s="19">
        <v>6771</v>
      </c>
      <c r="D20" s="17">
        <f t="shared" si="0"/>
        <v>4791</v>
      </c>
      <c r="E20" s="20">
        <f t="shared" si="1"/>
        <v>1419.5555555555554</v>
      </c>
      <c r="G20" s="26" t="s">
        <v>24</v>
      </c>
      <c r="H20" s="27"/>
    </row>
    <row r="21" spans="2:8" ht="18" customHeight="1" x14ac:dyDescent="0.2">
      <c r="B21" s="17">
        <v>8</v>
      </c>
      <c r="C21" s="19">
        <v>6807</v>
      </c>
      <c r="D21" s="17">
        <f t="shared" si="0"/>
        <v>4827</v>
      </c>
      <c r="E21" s="20">
        <f t="shared" si="1"/>
        <v>1430.2222222222222</v>
      </c>
      <c r="G21" s="26" t="s">
        <v>25</v>
      </c>
      <c r="H21" s="27"/>
    </row>
    <row r="22" spans="2:8" ht="18" customHeight="1" x14ac:dyDescent="0.2">
      <c r="B22" s="17">
        <v>9</v>
      </c>
      <c r="C22" s="19">
        <v>6834</v>
      </c>
      <c r="D22" s="17">
        <f t="shared" si="0"/>
        <v>4854</v>
      </c>
      <c r="E22" s="20">
        <f t="shared" si="1"/>
        <v>1438.2222222222222</v>
      </c>
      <c r="G22" s="26" t="s">
        <v>24</v>
      </c>
      <c r="H22" s="27"/>
    </row>
    <row r="23" spans="2:8" ht="18" customHeight="1" x14ac:dyDescent="0.2">
      <c r="B23" s="17">
        <v>10</v>
      </c>
      <c r="C23" s="19">
        <v>6859</v>
      </c>
      <c r="D23" s="17">
        <f t="shared" si="0"/>
        <v>4879</v>
      </c>
      <c r="E23" s="20">
        <f t="shared" si="1"/>
        <v>1445.6296296296296</v>
      </c>
      <c r="G23" s="26" t="s">
        <v>26</v>
      </c>
      <c r="H23" s="27"/>
    </row>
    <row r="24" spans="2:8" ht="18" customHeight="1" x14ac:dyDescent="0.2">
      <c r="B24" s="17">
        <v>11</v>
      </c>
      <c r="C24" s="19">
        <v>6877</v>
      </c>
      <c r="D24" s="17">
        <f t="shared" si="0"/>
        <v>4897</v>
      </c>
      <c r="E24" s="20">
        <f t="shared" si="1"/>
        <v>1450.9629629629628</v>
      </c>
      <c r="G24" s="28" t="s">
        <v>27</v>
      </c>
      <c r="H24" s="15"/>
    </row>
    <row r="25" spans="2:8" ht="18" customHeight="1" x14ac:dyDescent="0.2">
      <c r="B25" s="17">
        <v>12</v>
      </c>
      <c r="C25" s="19">
        <v>6896</v>
      </c>
      <c r="D25" s="17">
        <f t="shared" si="0"/>
        <v>4916</v>
      </c>
      <c r="E25" s="20">
        <f t="shared" si="1"/>
        <v>1456.5925925925926</v>
      </c>
    </row>
    <row r="26" spans="2:8" ht="18" customHeight="1" x14ac:dyDescent="0.2">
      <c r="B26" s="17">
        <v>13</v>
      </c>
      <c r="C26" s="19">
        <v>6919</v>
      </c>
      <c r="D26" s="17">
        <f t="shared" si="0"/>
        <v>4939</v>
      </c>
      <c r="E26" s="20">
        <f t="shared" si="1"/>
        <v>1463.4074074074074</v>
      </c>
      <c r="G26" s="31" t="s">
        <v>28</v>
      </c>
      <c r="H26" s="32"/>
    </row>
    <row r="27" spans="2:8" ht="18" customHeight="1" x14ac:dyDescent="0.2">
      <c r="B27" s="17">
        <v>14</v>
      </c>
      <c r="C27" s="19">
        <v>6935</v>
      </c>
      <c r="D27" s="17">
        <f t="shared" si="0"/>
        <v>4955</v>
      </c>
      <c r="E27" s="20">
        <f t="shared" si="1"/>
        <v>1468.148148148148</v>
      </c>
      <c r="G27" s="29">
        <f>AVERAGE(E30:E31)</f>
        <v>1479.1111111111111</v>
      </c>
      <c r="H27" s="30" t="s">
        <v>29</v>
      </c>
    </row>
    <row r="28" spans="2:8" ht="18" customHeight="1" x14ac:dyDescent="0.2">
      <c r="B28" s="17">
        <v>15</v>
      </c>
      <c r="C28" s="19">
        <v>6945</v>
      </c>
      <c r="D28" s="17">
        <f t="shared" si="0"/>
        <v>4965</v>
      </c>
      <c r="E28" s="20">
        <f t="shared" si="1"/>
        <v>1471.1111111111113</v>
      </c>
    </row>
    <row r="29" spans="2:8" ht="18" customHeight="1" x14ac:dyDescent="0.2">
      <c r="B29" s="17">
        <v>16</v>
      </c>
      <c r="C29" s="19">
        <v>6960</v>
      </c>
      <c r="D29" s="17">
        <f t="shared" si="0"/>
        <v>4980</v>
      </c>
      <c r="E29" s="20">
        <f t="shared" si="1"/>
        <v>1475.5555555555554</v>
      </c>
      <c r="G29" s="40"/>
      <c r="H29" s="40"/>
    </row>
    <row r="30" spans="2:8" ht="18" customHeight="1" x14ac:dyDescent="0.2">
      <c r="B30" s="17">
        <v>17</v>
      </c>
      <c r="C30" s="19">
        <v>6969</v>
      </c>
      <c r="D30" s="17">
        <f t="shared" si="0"/>
        <v>4989</v>
      </c>
      <c r="E30" s="20">
        <f t="shared" si="1"/>
        <v>1478.2222222222222</v>
      </c>
      <c r="G30" s="40"/>
      <c r="H30" s="40"/>
    </row>
    <row r="31" spans="2:8" ht="18" customHeight="1" x14ac:dyDescent="0.2">
      <c r="B31" s="17">
        <v>18</v>
      </c>
      <c r="C31" s="19">
        <v>6975</v>
      </c>
      <c r="D31" s="17">
        <f t="shared" si="0"/>
        <v>4995</v>
      </c>
      <c r="E31" s="20">
        <f>IF(D31="","",D31/0.003375/1000)</f>
        <v>1480</v>
      </c>
      <c r="G31" s="40"/>
      <c r="H31" s="40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5"/>
  <sheetViews>
    <sheetView showGridLines="0" view="pageBreakPreview" zoomScale="75" zoomScaleNormal="75" workbookViewId="0">
      <selection activeCell="M29" sqref="M29"/>
    </sheetView>
  </sheetViews>
  <sheetFormatPr defaultColWidth="13.28515625" defaultRowHeight="18" customHeight="1" x14ac:dyDescent="0.2"/>
  <cols>
    <col min="1" max="1" width="3.85546875" style="1" customWidth="1"/>
    <col min="2" max="8" width="18.85546875" style="1" customWidth="1"/>
    <col min="9" max="9" width="3.7109375" style="1" customWidth="1"/>
    <col min="10" max="13" width="13.28515625" style="1" customWidth="1"/>
    <col min="14" max="18" width="13.28515625" style="7" customWidth="1"/>
    <col min="19" max="16384" width="13.28515625" style="1"/>
  </cols>
  <sheetData>
    <row r="2" spans="2:18" ht="18" customHeight="1" x14ac:dyDescent="0.3">
      <c r="E2" s="2"/>
      <c r="G2" s="3" t="s">
        <v>0</v>
      </c>
      <c r="H2" s="4" t="s">
        <v>32</v>
      </c>
      <c r="L2" s="5"/>
      <c r="M2" s="5"/>
      <c r="N2" s="5"/>
      <c r="O2" s="6"/>
      <c r="P2" s="5"/>
      <c r="Q2" s="2"/>
    </row>
    <row r="3" spans="2:18" ht="18" customHeight="1" x14ac:dyDescent="0.2">
      <c r="C3" s="8"/>
      <c r="D3" s="8"/>
      <c r="E3" s="8"/>
      <c r="F3" s="8"/>
      <c r="G3" s="3" t="s">
        <v>1</v>
      </c>
      <c r="H3" s="9" t="s">
        <v>41</v>
      </c>
      <c r="K3" s="7"/>
      <c r="L3" s="7"/>
      <c r="M3" s="7"/>
    </row>
    <row r="4" spans="2:18" ht="18" customHeight="1" x14ac:dyDescent="0.2">
      <c r="B4" s="33"/>
      <c r="C4" s="33"/>
      <c r="D4" s="33"/>
      <c r="E4" s="33"/>
      <c r="F4" s="34"/>
      <c r="G4" s="3" t="s">
        <v>3</v>
      </c>
      <c r="H4" s="10" t="s">
        <v>33</v>
      </c>
      <c r="I4" s="7"/>
      <c r="J4" s="7"/>
      <c r="K4" s="7"/>
      <c r="L4" s="7"/>
      <c r="M4" s="7"/>
    </row>
    <row r="5" spans="2:18" ht="18" customHeight="1" x14ac:dyDescent="0.2">
      <c r="B5" s="35" t="s">
        <v>30</v>
      </c>
      <c r="C5" s="35"/>
      <c r="D5" s="35"/>
      <c r="E5" s="35"/>
      <c r="F5" s="36"/>
      <c r="G5" s="11" t="s">
        <v>4</v>
      </c>
      <c r="H5" s="4" t="s">
        <v>34</v>
      </c>
      <c r="I5" s="7"/>
      <c r="J5" s="7"/>
      <c r="K5" s="7"/>
      <c r="L5" s="7"/>
      <c r="M5" s="7"/>
      <c r="O5" s="37"/>
      <c r="P5" s="37"/>
      <c r="Q5" s="37"/>
      <c r="R5" s="37"/>
    </row>
    <row r="6" spans="2:18" ht="18" customHeight="1" x14ac:dyDescent="0.2">
      <c r="E6" s="7"/>
      <c r="I6" s="7"/>
    </row>
    <row r="7" spans="2:18" ht="18" customHeight="1" x14ac:dyDescent="0.2">
      <c r="D7" s="7"/>
      <c r="E7" s="7"/>
      <c r="G7" s="12" t="s">
        <v>5</v>
      </c>
      <c r="I7" s="7"/>
    </row>
    <row r="8" spans="2:18" ht="18" customHeight="1" x14ac:dyDescent="0.2">
      <c r="B8" s="3" t="s">
        <v>6</v>
      </c>
      <c r="C8" s="3" t="s">
        <v>7</v>
      </c>
      <c r="D8" s="12"/>
      <c r="E8" s="7"/>
      <c r="G8" s="38" t="s">
        <v>47</v>
      </c>
      <c r="H8" s="39"/>
      <c r="I8" s="7"/>
    </row>
    <row r="9" spans="2:18" ht="18" customHeight="1" x14ac:dyDescent="0.2">
      <c r="B9" s="13" t="s">
        <v>8</v>
      </c>
      <c r="C9" s="13" t="s">
        <v>9</v>
      </c>
      <c r="D9" s="7"/>
      <c r="E9" s="7"/>
      <c r="G9" s="14"/>
      <c r="H9" s="15"/>
      <c r="I9" s="7"/>
    </row>
    <row r="10" spans="2:18" ht="18" customHeight="1" x14ac:dyDescent="0.2">
      <c r="E10" s="7"/>
      <c r="I10" s="7"/>
      <c r="L10" s="7"/>
      <c r="M10" s="7"/>
    </row>
    <row r="11" spans="2:18" ht="18" customHeight="1" x14ac:dyDescent="0.2">
      <c r="B11" s="12" t="s">
        <v>10</v>
      </c>
      <c r="C11" s="7"/>
      <c r="D11" s="7"/>
      <c r="E11" s="7"/>
      <c r="F11" s="7"/>
      <c r="G11" s="12" t="s">
        <v>11</v>
      </c>
      <c r="H11" s="7"/>
    </row>
    <row r="12" spans="2:18" ht="18" customHeight="1" x14ac:dyDescent="0.2">
      <c r="B12" s="16" t="s">
        <v>12</v>
      </c>
      <c r="C12" s="17" t="s">
        <v>13</v>
      </c>
      <c r="D12" s="17" t="s">
        <v>14</v>
      </c>
      <c r="E12" s="17" t="s">
        <v>15</v>
      </c>
      <c r="G12" s="11" t="s">
        <v>16</v>
      </c>
      <c r="H12" s="18">
        <v>247</v>
      </c>
    </row>
    <row r="13" spans="2:18" ht="18" customHeight="1" x14ac:dyDescent="0.2">
      <c r="B13" s="17" t="s">
        <v>17</v>
      </c>
      <c r="C13" s="19">
        <v>1980</v>
      </c>
      <c r="D13" s="19"/>
      <c r="E13" s="20"/>
      <c r="G13" s="11" t="s">
        <v>18</v>
      </c>
      <c r="H13" s="18">
        <v>831</v>
      </c>
    </row>
    <row r="14" spans="2:18" ht="18" customHeight="1" x14ac:dyDescent="0.2">
      <c r="B14" s="17">
        <v>1</v>
      </c>
      <c r="C14" s="19">
        <v>5208</v>
      </c>
      <c r="D14" s="17">
        <f>IF(C14="","",C14-$C$13)</f>
        <v>3228</v>
      </c>
      <c r="E14" s="20">
        <f>IF(D14="","",D14/0.003375/1000)</f>
        <v>956.44444444444446</v>
      </c>
      <c r="G14" s="11" t="s">
        <v>19</v>
      </c>
      <c r="H14" s="18">
        <v>808</v>
      </c>
    </row>
    <row r="15" spans="2:18" ht="18" customHeight="1" x14ac:dyDescent="0.2">
      <c r="B15" s="17">
        <v>2</v>
      </c>
      <c r="C15" s="19">
        <v>6036</v>
      </c>
      <c r="D15" s="17">
        <f t="shared" ref="D15:D31" si="0">IF(C15="","",C15-$C$13)</f>
        <v>4056</v>
      </c>
      <c r="E15" s="20">
        <f t="shared" ref="E15:E30" si="1">IF(D15="","",D15/0.003375/1000)</f>
        <v>1201.7777777777778</v>
      </c>
      <c r="G15" s="11" t="s">
        <v>20</v>
      </c>
      <c r="H15" s="21">
        <f>IF(H12="","",(1-(H14-H12)/(H13-H12))*100)</f>
        <v>3.9383561643835607</v>
      </c>
    </row>
    <row r="16" spans="2:18" ht="18" customHeight="1" x14ac:dyDescent="0.2">
      <c r="B16" s="17">
        <v>3</v>
      </c>
      <c r="C16" s="19">
        <v>6251</v>
      </c>
      <c r="D16" s="17">
        <f t="shared" si="0"/>
        <v>4271</v>
      </c>
      <c r="E16" s="20">
        <f t="shared" si="1"/>
        <v>1265.4814814814815</v>
      </c>
    </row>
    <row r="17" spans="2:8" ht="18" customHeight="1" x14ac:dyDescent="0.2">
      <c r="B17" s="17">
        <v>4</v>
      </c>
      <c r="C17" s="19">
        <v>6358</v>
      </c>
      <c r="D17" s="17">
        <f t="shared" si="0"/>
        <v>4378</v>
      </c>
      <c r="E17" s="20">
        <f t="shared" si="1"/>
        <v>1297.1851851851852</v>
      </c>
      <c r="G17" s="22" t="s">
        <v>21</v>
      </c>
      <c r="H17" s="23"/>
    </row>
    <row r="18" spans="2:8" ht="18" customHeight="1" x14ac:dyDescent="0.2">
      <c r="B18" s="17">
        <v>5</v>
      </c>
      <c r="C18" s="19">
        <v>6430</v>
      </c>
      <c r="D18" s="17">
        <f t="shared" si="0"/>
        <v>4450</v>
      </c>
      <c r="E18" s="20">
        <f t="shared" si="1"/>
        <v>1318.5185185185185</v>
      </c>
      <c r="G18" s="24" t="s">
        <v>22</v>
      </c>
      <c r="H18" s="25"/>
    </row>
    <row r="19" spans="2:8" ht="18" customHeight="1" x14ac:dyDescent="0.2">
      <c r="B19" s="17">
        <v>6</v>
      </c>
      <c r="C19" s="19">
        <v>6474</v>
      </c>
      <c r="D19" s="17">
        <f t="shared" si="0"/>
        <v>4494</v>
      </c>
      <c r="E19" s="20">
        <f t="shared" si="1"/>
        <v>1331.5555555555554</v>
      </c>
      <c r="G19" s="26" t="s">
        <v>23</v>
      </c>
      <c r="H19" s="27"/>
    </row>
    <row r="20" spans="2:8" ht="18" customHeight="1" x14ac:dyDescent="0.2">
      <c r="B20" s="17">
        <v>7</v>
      </c>
      <c r="C20" s="19">
        <v>6507</v>
      </c>
      <c r="D20" s="17">
        <f t="shared" si="0"/>
        <v>4527</v>
      </c>
      <c r="E20" s="20">
        <f t="shared" si="1"/>
        <v>1341.3333333333333</v>
      </c>
      <c r="G20" s="26" t="s">
        <v>24</v>
      </c>
      <c r="H20" s="27"/>
    </row>
    <row r="21" spans="2:8" ht="18" customHeight="1" x14ac:dyDescent="0.2">
      <c r="B21" s="17">
        <v>8</v>
      </c>
      <c r="C21" s="19">
        <v>6535</v>
      </c>
      <c r="D21" s="17">
        <f t="shared" si="0"/>
        <v>4555</v>
      </c>
      <c r="E21" s="20">
        <f t="shared" si="1"/>
        <v>1349.6296296296296</v>
      </c>
      <c r="G21" s="26" t="s">
        <v>25</v>
      </c>
      <c r="H21" s="27"/>
    </row>
    <row r="22" spans="2:8" ht="18" customHeight="1" x14ac:dyDescent="0.2">
      <c r="B22" s="17">
        <v>9</v>
      </c>
      <c r="C22" s="19">
        <v>6558</v>
      </c>
      <c r="D22" s="17">
        <f t="shared" si="0"/>
        <v>4578</v>
      </c>
      <c r="E22" s="20">
        <f t="shared" si="1"/>
        <v>1356.4444444444446</v>
      </c>
      <c r="G22" s="26" t="s">
        <v>24</v>
      </c>
      <c r="H22" s="27"/>
    </row>
    <row r="23" spans="2:8" ht="18" customHeight="1" x14ac:dyDescent="0.2">
      <c r="B23" s="17">
        <v>10</v>
      </c>
      <c r="C23" s="19">
        <v>6580</v>
      </c>
      <c r="D23" s="17">
        <f t="shared" si="0"/>
        <v>4600</v>
      </c>
      <c r="E23" s="20">
        <f t="shared" si="1"/>
        <v>1362.9629629629628</v>
      </c>
      <c r="G23" s="26" t="s">
        <v>26</v>
      </c>
      <c r="H23" s="27"/>
    </row>
    <row r="24" spans="2:8" ht="18" customHeight="1" x14ac:dyDescent="0.2">
      <c r="B24" s="17">
        <v>11</v>
      </c>
      <c r="C24" s="19">
        <v>6596</v>
      </c>
      <c r="D24" s="17">
        <f t="shared" si="0"/>
        <v>4616</v>
      </c>
      <c r="E24" s="20">
        <f t="shared" si="1"/>
        <v>1367.7037037037039</v>
      </c>
      <c r="G24" s="28" t="s">
        <v>27</v>
      </c>
      <c r="H24" s="15"/>
    </row>
    <row r="25" spans="2:8" ht="18" customHeight="1" x14ac:dyDescent="0.2">
      <c r="B25" s="17">
        <v>12</v>
      </c>
      <c r="C25" s="19">
        <v>6612</v>
      </c>
      <c r="D25" s="17">
        <f t="shared" si="0"/>
        <v>4632</v>
      </c>
      <c r="E25" s="20">
        <f t="shared" si="1"/>
        <v>1372.4444444444446</v>
      </c>
    </row>
    <row r="26" spans="2:8" ht="18" customHeight="1" x14ac:dyDescent="0.2">
      <c r="B26" s="17">
        <v>13</v>
      </c>
      <c r="C26" s="19">
        <v>6636</v>
      </c>
      <c r="D26" s="17">
        <f t="shared" si="0"/>
        <v>4656</v>
      </c>
      <c r="E26" s="20">
        <f t="shared" si="1"/>
        <v>1379.5555555555554</v>
      </c>
      <c r="G26" s="31" t="s">
        <v>28</v>
      </c>
      <c r="H26" s="32"/>
    </row>
    <row r="27" spans="2:8" ht="18" customHeight="1" x14ac:dyDescent="0.2">
      <c r="B27" s="17">
        <v>14</v>
      </c>
      <c r="C27" s="19">
        <v>6649</v>
      </c>
      <c r="D27" s="17">
        <f t="shared" si="0"/>
        <v>4669</v>
      </c>
      <c r="E27" s="20">
        <f t="shared" si="1"/>
        <v>1383.4074074074074</v>
      </c>
      <c r="G27" s="29">
        <f>AVERAGE(E30:E31)</f>
        <v>1392.8888888888889</v>
      </c>
      <c r="H27" s="30" t="s">
        <v>29</v>
      </c>
    </row>
    <row r="28" spans="2:8" ht="18" customHeight="1" x14ac:dyDescent="0.2">
      <c r="B28" s="17">
        <v>15</v>
      </c>
      <c r="C28" s="19">
        <v>6658</v>
      </c>
      <c r="D28" s="17">
        <f t="shared" si="0"/>
        <v>4678</v>
      </c>
      <c r="E28" s="20">
        <f t="shared" si="1"/>
        <v>1386.0740740740741</v>
      </c>
    </row>
    <row r="29" spans="2:8" ht="18" customHeight="1" x14ac:dyDescent="0.2">
      <c r="B29" s="17">
        <v>16</v>
      </c>
      <c r="C29" s="19">
        <v>6668</v>
      </c>
      <c r="D29" s="17">
        <f t="shared" si="0"/>
        <v>4688</v>
      </c>
      <c r="E29" s="20">
        <f t="shared" si="1"/>
        <v>1389.0370370370372</v>
      </c>
      <c r="G29" s="40"/>
      <c r="H29" s="40"/>
    </row>
    <row r="30" spans="2:8" ht="18" customHeight="1" x14ac:dyDescent="0.2">
      <c r="B30" s="17">
        <v>17</v>
      </c>
      <c r="C30" s="19">
        <v>6678</v>
      </c>
      <c r="D30" s="17">
        <f t="shared" si="0"/>
        <v>4698</v>
      </c>
      <c r="E30" s="20">
        <f t="shared" si="1"/>
        <v>1392</v>
      </c>
      <c r="G30" s="40"/>
      <c r="H30" s="40"/>
    </row>
    <row r="31" spans="2:8" ht="18" customHeight="1" x14ac:dyDescent="0.2">
      <c r="B31" s="17">
        <v>18</v>
      </c>
      <c r="C31" s="19">
        <v>6684</v>
      </c>
      <c r="D31" s="17">
        <f t="shared" si="0"/>
        <v>4704</v>
      </c>
      <c r="E31" s="20">
        <f>IF(D31="","",D31/0.003375/1000)</f>
        <v>1393.7777777777778</v>
      </c>
      <c r="G31" s="40"/>
      <c r="H31" s="40"/>
    </row>
    <row r="45" spans="8:8" ht="18" customHeight="1" x14ac:dyDescent="0.2">
      <c r="H45" s="7"/>
    </row>
  </sheetData>
  <mergeCells count="7">
    <mergeCell ref="Q5:R5"/>
    <mergeCell ref="G8:H8"/>
    <mergeCell ref="G29:H31"/>
    <mergeCell ref="G26:H26"/>
    <mergeCell ref="B4:F4"/>
    <mergeCell ref="B5:F5"/>
    <mergeCell ref="O5:P5"/>
  </mergeCells>
  <pageMargins left="0.48" right="0.2" top="0.49" bottom="0.52" header="0.48" footer="0.51"/>
  <pageSetup paperSize="9" scale="7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Sheet1</vt:lpstr>
      <vt:lpstr>'T01'!Print_Area</vt:lpstr>
      <vt:lpstr>'T02'!Print_Area</vt:lpstr>
      <vt:lpstr>'T03'!Print_Area</vt:lpstr>
      <vt:lpstr>'T04'!Print_Area</vt:lpstr>
      <vt:lpstr>'T05'!Print_Area</vt:lpstr>
      <vt:lpstr>'T06'!Print_Area</vt:lpstr>
      <vt:lpstr>'T07'!Print_Area</vt:lpstr>
      <vt:lpstr>'T08'!Print_Area</vt:lpstr>
      <vt:lpstr>'T09'!Print_Area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Rod</cp:lastModifiedBy>
  <cp:lastPrinted>2013-03-12T04:58:42Z</cp:lastPrinted>
  <dcterms:created xsi:type="dcterms:W3CDTF">2011-10-20T00:07:42Z</dcterms:created>
  <dcterms:modified xsi:type="dcterms:W3CDTF">2013-03-12T04:59:13Z</dcterms:modified>
</cp:coreProperties>
</file>