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ntureminerals.sharepoint.com/sites/VMS/Exploration/Mt Lindsay Project/Exploration reports/EL1-2019/EL1-2019_2023A/Draft/Appendices/"/>
    </mc:Choice>
  </mc:AlternateContent>
  <xr:revisionPtr revIDLastSave="29" documentId="8_{B49BCD30-7477-44DC-A10E-12382131E2F6}" xr6:coauthVersionLast="47" xr6:coauthVersionMax="47" xr10:uidLastSave="{19EE5363-CF2C-44D6-9B7B-804CE9744DE2}"/>
  <bookViews>
    <workbookView xWindow="390" yWindow="390" windowWidth="13950" windowHeight="15480" xr2:uid="{B5DED548-81F5-4D71-A829-7D15688FF04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" l="1"/>
  <c r="T13" i="1"/>
  <c r="S13" i="1"/>
  <c r="R13" i="1"/>
  <c r="Q13" i="1"/>
  <c r="P13" i="1"/>
  <c r="O13" i="1"/>
  <c r="N13" i="1"/>
  <c r="U12" i="1"/>
  <c r="T12" i="1"/>
  <c r="S12" i="1"/>
  <c r="R12" i="1"/>
  <c r="Q12" i="1"/>
  <c r="P12" i="1"/>
  <c r="O12" i="1"/>
  <c r="N12" i="1"/>
  <c r="U11" i="1"/>
  <c r="T11" i="1"/>
  <c r="S11" i="1"/>
  <c r="R11" i="1"/>
  <c r="Q11" i="1"/>
  <c r="P11" i="1"/>
  <c r="O11" i="1"/>
  <c r="N11" i="1"/>
  <c r="U10" i="1"/>
  <c r="T10" i="1"/>
  <c r="S10" i="1"/>
  <c r="R10" i="1"/>
  <c r="Q10" i="1"/>
  <c r="P10" i="1"/>
  <c r="O10" i="1"/>
  <c r="N10" i="1"/>
  <c r="U9" i="1"/>
  <c r="T9" i="1"/>
  <c r="S9" i="1"/>
  <c r="R9" i="1"/>
  <c r="Q9" i="1"/>
  <c r="P9" i="1"/>
  <c r="O9" i="1"/>
  <c r="N9" i="1"/>
  <c r="U8" i="1"/>
  <c r="T8" i="1"/>
  <c r="S8" i="1"/>
  <c r="R8" i="1"/>
  <c r="Q8" i="1"/>
  <c r="P8" i="1"/>
  <c r="O8" i="1"/>
  <c r="N8" i="1"/>
  <c r="U7" i="1"/>
  <c r="T7" i="1"/>
  <c r="S7" i="1"/>
  <c r="R7" i="1"/>
  <c r="Q7" i="1"/>
  <c r="P7" i="1"/>
  <c r="O7" i="1"/>
  <c r="N7" i="1"/>
  <c r="U6" i="1"/>
  <c r="T6" i="1"/>
  <c r="S6" i="1"/>
  <c r="R6" i="1"/>
  <c r="Q6" i="1"/>
  <c r="P6" i="1"/>
  <c r="O6" i="1"/>
  <c r="N6" i="1"/>
  <c r="U5" i="1"/>
  <c r="T5" i="1"/>
  <c r="S5" i="1"/>
  <c r="R5" i="1"/>
  <c r="Q5" i="1"/>
  <c r="P5" i="1"/>
  <c r="O5" i="1"/>
  <c r="N5" i="1"/>
  <c r="U4" i="1"/>
  <c r="T4" i="1"/>
  <c r="S4" i="1"/>
  <c r="R4" i="1"/>
  <c r="Q4" i="1"/>
  <c r="P4" i="1"/>
  <c r="O4" i="1"/>
  <c r="N4" i="1"/>
  <c r="U3" i="1"/>
  <c r="T3" i="1"/>
  <c r="S3" i="1"/>
  <c r="R3" i="1"/>
  <c r="Q3" i="1"/>
  <c r="P3" i="1"/>
  <c r="O3" i="1"/>
  <c r="N3" i="1"/>
</calcChain>
</file>

<file path=xl/sharedStrings.xml><?xml version="1.0" encoding="utf-8"?>
<sst xmlns="http://schemas.openxmlformats.org/spreadsheetml/2006/main" count="181" uniqueCount="138">
  <si>
    <t>Location</t>
  </si>
  <si>
    <t>Scode</t>
  </si>
  <si>
    <t>Dsymbol</t>
  </si>
  <si>
    <t>DP</t>
  </si>
  <si>
    <t>DDT_mag</t>
  </si>
  <si>
    <t>DDT_UTM</t>
  </si>
  <si>
    <t>Lith</t>
  </si>
  <si>
    <t>Description</t>
  </si>
  <si>
    <t>Logged</t>
  </si>
  <si>
    <t>Date</t>
  </si>
  <si>
    <t>Prospect</t>
  </si>
  <si>
    <t>Company</t>
  </si>
  <si>
    <t>Tenement</t>
  </si>
  <si>
    <t>East_m</t>
  </si>
  <si>
    <t>North_m</t>
  </si>
  <si>
    <t>RL_m</t>
  </si>
  <si>
    <t>Grid</t>
  </si>
  <si>
    <t>Survey_method</t>
  </si>
  <si>
    <t>Survey_accuracy_m</t>
  </si>
  <si>
    <t>Plot</t>
  </si>
  <si>
    <t>a</t>
  </si>
  <si>
    <t>THST001</t>
  </si>
  <si>
    <t>S0</t>
  </si>
  <si>
    <t>SST</t>
  </si>
  <si>
    <t>drd-bk vw tnb sfg SST outcrop</t>
  </si>
  <si>
    <t>TH</t>
  </si>
  <si>
    <t>Y</t>
  </si>
  <si>
    <t>THST005</t>
  </si>
  <si>
    <t>mw bn sfg-smg SST outcrop</t>
  </si>
  <si>
    <t>THST035</t>
  </si>
  <si>
    <t>ST</t>
  </si>
  <si>
    <t>tnb ww lbn-log ST creek bed subcrop</t>
  </si>
  <si>
    <t>THST040</t>
  </si>
  <si>
    <t>SM</t>
  </si>
  <si>
    <t>tnb gy SM subcrop in creek bed</t>
  </si>
  <si>
    <t>THST042</t>
  </si>
  <si>
    <t>gy svfg lam SM with ssd. Non magnetic outcrop</t>
  </si>
  <si>
    <t>THST045</t>
  </si>
  <si>
    <t>SM subcrop &amp; contact with magnetic lithSS</t>
  </si>
  <si>
    <t>THST056</t>
  </si>
  <si>
    <t>FAP</t>
  </si>
  <si>
    <t>lithSS</t>
  </si>
  <si>
    <t>10m of exposed outcrop on lake shore revealing major fold axis in a weakly magnetic lithSS unit.</t>
  </si>
  <si>
    <t>THST072</t>
  </si>
  <si>
    <t>cm mw ST outcrop</t>
  </si>
  <si>
    <t>THST073</t>
  </si>
  <si>
    <t>tkb gy ST outcropping along creek bed</t>
  </si>
  <si>
    <t>THML202</t>
  </si>
  <si>
    <t>mw gy-og SST creek outcrop</t>
  </si>
  <si>
    <t>THML222</t>
  </si>
  <si>
    <t>qztuV</t>
  </si>
  <si>
    <t>qztuV in icg fsp ppy FGRA</t>
  </si>
  <si>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</si>
  <si>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</si>
  <si>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</si>
  <si>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</si>
  <si>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</si>
  <si>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</si>
  <si>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</si>
  <si>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</si>
  <si>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TAS</t>
  </si>
  <si>
    <t>H0100</t>
  </si>
  <si>
    <t>Tenement_no</t>
  </si>
  <si>
    <t>EL1/2019</t>
  </si>
  <si>
    <t>H0101</t>
  </si>
  <si>
    <t>Tenement_holder</t>
  </si>
  <si>
    <t>Venture Minerals</t>
  </si>
  <si>
    <t>H0102</t>
  </si>
  <si>
    <t>Project_name</t>
  </si>
  <si>
    <t>Mt Lindsay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</si>
  <si>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</si>
  <si>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</si>
  <si>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</si>
  <si>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</si>
  <si>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</si>
  <si>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</si>
  <si>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</si>
  <si>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</si>
  <si>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SG_1</t>
  </si>
  <si>
    <t>H0203</t>
  </si>
  <si>
    <t>Number_of_data_records</t>
  </si>
  <si>
    <t>H0204</t>
  </si>
  <si>
    <t>Date_of_metadata_update</t>
  </si>
  <si>
    <t>H0300</t>
  </si>
  <si>
    <t>Related_data_files</t>
  </si>
  <si>
    <t>EL1-2019_2023A_4_AppendixC-rocksrelog</t>
  </si>
  <si>
    <t>EL1-2019_2023A_AppendixH_loggingcodes</t>
  </si>
  <si>
    <t>H0305</t>
  </si>
  <si>
    <t>Surface_Geochem_data_file</t>
  </si>
  <si>
    <t>EL1-2019_2023A_AppendixD_assays</t>
  </si>
  <si>
    <t>H0308</t>
  </si>
  <si>
    <t>File verification list</t>
  </si>
  <si>
    <t>na</t>
  </si>
  <si>
    <t>H0318</t>
  </si>
  <si>
    <t>QAQC_data_file</t>
  </si>
  <si>
    <t>H0500</t>
  </si>
  <si>
    <t>Feature_located</t>
  </si>
  <si>
    <t>Surface geological mapping locations</t>
  </si>
  <si>
    <t>H0501</t>
  </si>
  <si>
    <t>Geodetic_datum</t>
  </si>
  <si>
    <t>GDA94</t>
  </si>
  <si>
    <t>H0502</t>
  </si>
  <si>
    <t>Vertical_datum</t>
  </si>
  <si>
    <t>AHD</t>
  </si>
  <si>
    <t>H0503</t>
  </si>
  <si>
    <t>Projection</t>
  </si>
  <si>
    <t>MGA</t>
  </si>
  <si>
    <t>H0530</t>
  </si>
  <si>
    <t>Coordinate_system</t>
  </si>
  <si>
    <t>UTM</t>
  </si>
  <si>
    <t>H0531</t>
  </si>
  <si>
    <t>Projection_Zone</t>
  </si>
  <si>
    <t>H0532</t>
  </si>
  <si>
    <t>Surveying_instrument</t>
  </si>
  <si>
    <t>Garmin GPSmap65s</t>
  </si>
  <si>
    <t>H0533</t>
  </si>
  <si>
    <t>Surveying_company</t>
  </si>
  <si>
    <t>H0601</t>
  </si>
  <si>
    <t>Sample_type</t>
  </si>
  <si>
    <t>H1000</t>
  </si>
  <si>
    <t>H1001</t>
  </si>
  <si>
    <t>Units</t>
  </si>
  <si>
    <t>H1002</t>
  </si>
  <si>
    <t>H1004</t>
  </si>
  <si>
    <t>H1005</t>
  </si>
  <si>
    <t>H1006</t>
  </si>
  <si>
    <t>H1007</t>
  </si>
  <si>
    <t>H1008</t>
  </si>
  <si>
    <t>H1009</t>
  </si>
  <si>
    <t>H1010</t>
  </si>
  <si>
    <t>H1011</t>
  </si>
  <si>
    <t>H1012</t>
  </si>
  <si>
    <t>H1013</t>
  </si>
  <si>
    <t>H1014</t>
  </si>
  <si>
    <t>Salmons Track</t>
  </si>
  <si>
    <t>EL1-2019_2023A_3_AppendixA_geolocs</t>
  </si>
  <si>
    <t>EL1-2019_2023A_8_AppendixG_ALS_QC</t>
  </si>
  <si>
    <t>Geological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</si>
</sst>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0" fillId="0" borderId="0" xfId="0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entureminerals.sharepoint.com/sites/VMS/Exploration/Mt%20Lindsay%20Project/Exploration%20reports/EL1-2019/EL1-2019_2023A/Draft/Appendices/EL1-2019_2023A_AppendixA_geolocs.xlsx" TargetMode="External"/><Relationship Id="rId1" Type="http://schemas.openxmlformats.org/officeDocument/2006/relationships/externalLinkPath" Target="EL1-2019_2023A_AppendixA_geolo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end_geolocs"/>
    </sheetNames>
    <sheetDataSet>
      <sheetData sheetId="0">
        <row r="1">
          <cell r="A1" t="str">
            <v>H0002</v>
          </cell>
          <cell r="B1" t="str">
            <v>Version</v>
          </cell>
          <cell r="C1">
            <v>1</v>
          </cell>
        </row>
        <row r="2">
          <cell r="A2" t="str">
            <v>H0003</v>
          </cell>
          <cell r="B2" t="str">
            <v>Date_generated</v>
          </cell>
          <cell r="C2">
            <v>45273</v>
          </cell>
        </row>
        <row r="3">
          <cell r="A3" t="str">
            <v>H0004</v>
          </cell>
          <cell r="B3" t="str">
            <v>Reporting_period_end_date</v>
          </cell>
          <cell r="C3">
            <v>45264</v>
          </cell>
        </row>
        <row r="4">
          <cell r="A4" t="str">
            <v>H0005</v>
          </cell>
          <cell r="B4" t="str">
            <v>State</v>
          </cell>
          <cell r="C4" t="str">
            <v>TAS</v>
          </cell>
        </row>
        <row r="5">
          <cell r="A5" t="str">
            <v>H0100</v>
          </cell>
          <cell r="B5" t="str">
            <v>Tenement_no</v>
          </cell>
          <cell r="C5" t="str">
            <v>EL1/2019</v>
          </cell>
        </row>
        <row r="6">
          <cell r="A6" t="str">
            <v>H0101</v>
          </cell>
          <cell r="B6" t="str">
            <v>Tenement_holder</v>
          </cell>
          <cell r="C6" t="str">
            <v>Venture Minerals</v>
          </cell>
        </row>
        <row r="7">
          <cell r="A7" t="str">
            <v>H0102</v>
          </cell>
          <cell r="B7" t="str">
            <v>Project_name</v>
          </cell>
          <cell r="C7" t="str">
            <v>Mt Lindsay</v>
          </cell>
        </row>
        <row r="8">
          <cell r="A8" t="str">
            <v>H0106</v>
          </cell>
          <cell r="B8" t="str">
            <v>Tenement_operator</v>
          </cell>
          <cell r="C8" t="str">
            <v>Venture Minerals</v>
          </cell>
        </row>
        <row r="9">
          <cell r="A9" t="str">
            <v>H0200</v>
          </cell>
          <cell r="B9" t="str">
            <v>Start_date_of_data_acquisition</v>
          </cell>
          <cell r="C9">
            <v>44899</v>
          </cell>
        </row>
        <row r="10">
          <cell r="A10" t="str">
            <v>H0201</v>
          </cell>
          <cell r="B10" t="str">
            <v>End_date_of_data_acquisition</v>
          </cell>
          <cell r="C10">
            <v>45263</v>
          </cell>
        </row>
        <row r="11">
          <cell r="A11" t="str">
            <v>H0202</v>
          </cell>
          <cell r="B11" t="str">
            <v>Template_format</v>
          </cell>
          <cell r="C11" t="str">
            <v>SG_1</v>
          </cell>
        </row>
        <row r="12">
          <cell r="A12" t="str">
            <v>H0203</v>
          </cell>
          <cell r="B12" t="str">
            <v>Number_of_data_records</v>
          </cell>
          <cell r="C12">
            <v>82</v>
          </cell>
        </row>
        <row r="13">
          <cell r="A13" t="str">
            <v>H0204</v>
          </cell>
          <cell r="B13" t="str">
            <v>Date_of_metadata_update</v>
          </cell>
          <cell r="C13">
            <v>45273</v>
          </cell>
        </row>
        <row r="14">
          <cell r="A14" t="str">
            <v>H0300</v>
          </cell>
          <cell r="B14" t="str">
            <v>Related_data_files</v>
          </cell>
          <cell r="C14" t="str">
            <v>EL1-2019_2023A_AppendixB-rocksVMS</v>
          </cell>
          <cell r="D14" t="str">
            <v>EL1-2019_2023A_AppendixC-geolobsVMS</v>
          </cell>
          <cell r="E14" t="str">
            <v>EL1-2019_2023A_AppendixL-loggingcodes</v>
          </cell>
        </row>
        <row r="15">
          <cell r="A15" t="str">
            <v>H0305</v>
          </cell>
          <cell r="B15" t="str">
            <v>Surface_Geochem_data_file</v>
          </cell>
          <cell r="C15" t="str">
            <v>EL1-2019_2023A_AppendixB-rocksVMS</v>
          </cell>
        </row>
        <row r="16">
          <cell r="A16" t="str">
            <v>H0308</v>
          </cell>
          <cell r="B16" t="str">
            <v>File verification list</v>
          </cell>
          <cell r="C16" t="str">
            <v>na</v>
          </cell>
        </row>
        <row r="17">
          <cell r="A17" t="str">
            <v>H0318</v>
          </cell>
          <cell r="B17" t="str">
            <v>QAQC_data_file</v>
          </cell>
          <cell r="C17" t="str">
            <v>na</v>
          </cell>
        </row>
        <row r="18">
          <cell r="A18" t="str">
            <v>H0500</v>
          </cell>
          <cell r="B18" t="str">
            <v>Feature_located</v>
          </cell>
          <cell r="C18" t="str">
            <v>Surface geological mapping locations</v>
          </cell>
        </row>
        <row r="19">
          <cell r="A19" t="str">
            <v>H0501</v>
          </cell>
          <cell r="B19" t="str">
            <v>Geodetic_datum</v>
          </cell>
          <cell r="C19" t="str">
            <v>GDA94</v>
          </cell>
        </row>
        <row r="20">
          <cell r="A20" t="str">
            <v>H0502</v>
          </cell>
          <cell r="B20" t="str">
            <v>Vertical_datum</v>
          </cell>
          <cell r="C20" t="str">
            <v>AHD</v>
          </cell>
        </row>
        <row r="21">
          <cell r="A21" t="str">
            <v>H0503</v>
          </cell>
          <cell r="B21" t="str">
            <v>Projection</v>
          </cell>
          <cell r="C21" t="str">
            <v>MGA</v>
          </cell>
        </row>
        <row r="22">
          <cell r="A22" t="str">
            <v>H0530</v>
          </cell>
          <cell r="B22" t="str">
            <v>Coordinate_system</v>
          </cell>
          <cell r="C22" t="str">
            <v>UTM</v>
          </cell>
        </row>
        <row r="23">
          <cell r="A23" t="str">
            <v>H0531</v>
          </cell>
          <cell r="B23" t="str">
            <v>Projection_Zone</v>
          </cell>
          <cell r="C23">
            <v>55</v>
          </cell>
        </row>
        <row r="24">
          <cell r="A24" t="str">
            <v>H0532</v>
          </cell>
          <cell r="B24" t="str">
            <v>Surveying_instrument</v>
          </cell>
          <cell r="C24" t="str">
            <v>Garmin GPSmap65s</v>
          </cell>
        </row>
        <row r="25">
          <cell r="A25" t="str">
            <v>H0533</v>
          </cell>
          <cell r="B25" t="str">
            <v>Surveying_company</v>
          </cell>
          <cell r="C25" t="str">
            <v>Venture Minerals</v>
          </cell>
        </row>
        <row r="26">
          <cell r="A26" t="str">
            <v>H0601</v>
          </cell>
          <cell r="B26" t="str">
            <v>Sample_type</v>
          </cell>
          <cell r="C26" t="str">
            <v>geologic locations</v>
          </cell>
        </row>
        <row r="27">
          <cell r="A27" t="str">
            <v>H1000</v>
          </cell>
          <cell r="B27" t="str">
            <v>Location</v>
          </cell>
          <cell r="C27" t="str">
            <v>Prospect</v>
          </cell>
          <cell r="D27" t="str">
            <v>Sample</v>
          </cell>
          <cell r="E27" t="str">
            <v>Lith1</v>
          </cell>
          <cell r="F27" t="str">
            <v>Lith2</v>
          </cell>
          <cell r="G27" t="str">
            <v>Description</v>
          </cell>
          <cell r="H27" t="str">
            <v>E_MGA55</v>
          </cell>
          <cell r="I27" t="str">
            <v>NMGA55</v>
          </cell>
          <cell r="J27" t="str">
            <v>RL2000</v>
          </cell>
          <cell r="K27" t="str">
            <v>Surv_accuracy</v>
          </cell>
          <cell r="L27" t="str">
            <v>Outcrop</v>
          </cell>
          <cell r="M27" t="str">
            <v>Date</v>
          </cell>
        </row>
        <row r="28">
          <cell r="A28" t="str">
            <v>H1001</v>
          </cell>
          <cell r="H28" t="str">
            <v>metres</v>
          </cell>
          <cell r="I28" t="str">
            <v>metres</v>
          </cell>
          <cell r="J28" t="str">
            <v>metres</v>
          </cell>
          <cell r="K28" t="str">
            <v>metres</v>
          </cell>
        </row>
        <row r="29">
          <cell r="A29" t="str">
            <v>H1002</v>
          </cell>
          <cell r="B29" t="str">
            <v>THST001</v>
          </cell>
          <cell r="C29" t="str">
            <v>Salmons Track</v>
          </cell>
          <cell r="D29" t="str">
            <v>THST001</v>
          </cell>
          <cell r="E29" t="str">
            <v>SST</v>
          </cell>
          <cell r="G29" t="str">
            <v>drd-bk vw tnb sfg SST outcrop</v>
          </cell>
          <cell r="H29">
            <v>363413</v>
          </cell>
          <cell r="I29">
            <v>5379438</v>
          </cell>
          <cell r="J29">
            <v>2000</v>
          </cell>
          <cell r="K29">
            <v>10</v>
          </cell>
          <cell r="L29" t="str">
            <v>outcrop</v>
          </cell>
          <cell r="M29">
            <v>44966</v>
          </cell>
        </row>
        <row r="30">
          <cell r="A30" t="str">
            <v>H1003</v>
          </cell>
          <cell r="B30" t="str">
            <v>THST002</v>
          </cell>
          <cell r="C30" t="str">
            <v>Salmons Track</v>
          </cell>
          <cell r="D30" t="str">
            <v>THST002</v>
          </cell>
          <cell r="E30" t="str">
            <v>qzV</v>
          </cell>
          <cell r="G30" t="str">
            <v xml:space="preserve">wt icg (up to 20mm) euh cemented qz float, likely rement qzV  </v>
          </cell>
          <cell r="H30">
            <v>363413</v>
          </cell>
          <cell r="I30">
            <v>5379435</v>
          </cell>
          <cell r="J30">
            <v>2000</v>
          </cell>
          <cell r="K30">
            <v>10</v>
          </cell>
          <cell r="L30" t="str">
            <v>float</v>
          </cell>
          <cell r="M30">
            <v>44966</v>
          </cell>
        </row>
        <row r="31">
          <cell r="A31" t="str">
            <v>H1004</v>
          </cell>
          <cell r="B31" t="str">
            <v>THST003</v>
          </cell>
          <cell r="C31" t="str">
            <v>Salmons Track</v>
          </cell>
          <cell r="D31" t="str">
            <v>THST003</v>
          </cell>
          <cell r="E31" t="str">
            <v>SST</v>
          </cell>
          <cell r="G31" t="str">
            <v>bn mw magnetic smg SST float</v>
          </cell>
          <cell r="H31">
            <v>363411</v>
          </cell>
          <cell r="I31">
            <v>5379438</v>
          </cell>
          <cell r="J31">
            <v>2000</v>
          </cell>
          <cell r="K31">
            <v>10</v>
          </cell>
          <cell r="L31" t="str">
            <v>float</v>
          </cell>
          <cell r="M31">
            <v>44966</v>
          </cell>
        </row>
        <row r="32">
          <cell r="A32" t="str">
            <v>H1005</v>
          </cell>
          <cell r="B32" t="str">
            <v>THST004</v>
          </cell>
          <cell r="C32" t="str">
            <v>Salmons Track</v>
          </cell>
          <cell r="D32" t="str">
            <v>THST004</v>
          </cell>
          <cell r="E32" t="str">
            <v>SST</v>
          </cell>
          <cell r="G32" t="str">
            <v>og-bn vw smg magnetic SST subcrop</v>
          </cell>
          <cell r="H32">
            <v>363403</v>
          </cell>
          <cell r="I32">
            <v>5379449</v>
          </cell>
          <cell r="J32">
            <v>2000</v>
          </cell>
          <cell r="K32">
            <v>10</v>
          </cell>
          <cell r="L32" t="str">
            <v>subcorp</v>
          </cell>
          <cell r="M32">
            <v>44966</v>
          </cell>
        </row>
        <row r="33">
          <cell r="A33" t="str">
            <v>H1006</v>
          </cell>
          <cell r="B33" t="str">
            <v>THST005</v>
          </cell>
          <cell r="C33" t="str">
            <v>Salmons Track</v>
          </cell>
          <cell r="D33" t="str">
            <v>THST005</v>
          </cell>
          <cell r="E33" t="str">
            <v>SST</v>
          </cell>
          <cell r="G33" t="str">
            <v>mw bn sfg-smg SST outcrop</v>
          </cell>
          <cell r="H33">
            <v>363328</v>
          </cell>
          <cell r="I33">
            <v>5376471</v>
          </cell>
          <cell r="J33">
            <v>2000</v>
          </cell>
          <cell r="K33">
            <v>10</v>
          </cell>
          <cell r="L33" t="str">
            <v>outcrop</v>
          </cell>
          <cell r="M33">
            <v>44966</v>
          </cell>
        </row>
        <row r="34">
          <cell r="A34" t="str">
            <v>H1007</v>
          </cell>
          <cell r="B34" t="str">
            <v>THST006</v>
          </cell>
          <cell r="C34" t="str">
            <v>Salmons Track</v>
          </cell>
          <cell r="D34" t="str">
            <v>THST006</v>
          </cell>
          <cell r="E34" t="str">
            <v>SST</v>
          </cell>
          <cell r="G34" t="str">
            <v>lbn-lgn weakly magnetic wv SST float</v>
          </cell>
          <cell r="H34">
            <v>363617</v>
          </cell>
          <cell r="I34">
            <v>5379423</v>
          </cell>
          <cell r="J34">
            <v>2000</v>
          </cell>
          <cell r="K34">
            <v>10</v>
          </cell>
          <cell r="L34" t="str">
            <v>float</v>
          </cell>
          <cell r="M34">
            <v>44966</v>
          </cell>
        </row>
        <row r="35">
          <cell r="A35" t="str">
            <v>H1008</v>
          </cell>
          <cell r="B35" t="str">
            <v>THST007</v>
          </cell>
          <cell r="C35" t="str">
            <v>Salmons Track</v>
          </cell>
          <cell r="D35" t="str">
            <v>THST007</v>
          </cell>
          <cell r="E35" t="str">
            <v>qzV</v>
          </cell>
          <cell r="G35" t="str">
            <v xml:space="preserve">wt icg (up to 30mm) euh cemented qz float, likely rement qzV  </v>
          </cell>
          <cell r="H35">
            <v>363565</v>
          </cell>
          <cell r="I35">
            <v>5379406</v>
          </cell>
          <cell r="J35">
            <v>2000</v>
          </cell>
          <cell r="K35">
            <v>10</v>
          </cell>
          <cell r="L35" t="str">
            <v>float</v>
          </cell>
          <cell r="M35">
            <v>44966</v>
          </cell>
        </row>
        <row r="36">
          <cell r="A36" t="str">
            <v>H1009</v>
          </cell>
          <cell r="B36" t="str">
            <v>THST008</v>
          </cell>
          <cell r="C36" t="str">
            <v>Salmons Track</v>
          </cell>
          <cell r="D36" t="str">
            <v>THST008</v>
          </cell>
          <cell r="E36" t="str">
            <v>qzV</v>
          </cell>
          <cell r="G36" t="str">
            <v>wt-lgn-rd icg ww quartzite with feo staining, gn ?se alteration and strong magnetic zones not associated with a visible mineral. ?qzV remnent float</v>
          </cell>
          <cell r="H36">
            <v>363486</v>
          </cell>
          <cell r="I36">
            <v>5379400</v>
          </cell>
          <cell r="J36">
            <v>2000</v>
          </cell>
          <cell r="K36">
            <v>10</v>
          </cell>
          <cell r="L36" t="str">
            <v>float</v>
          </cell>
          <cell r="M36">
            <v>44966</v>
          </cell>
        </row>
        <row r="37">
          <cell r="A37" t="str">
            <v>H1010</v>
          </cell>
          <cell r="B37" t="str">
            <v>THST009</v>
          </cell>
          <cell r="C37" t="str">
            <v>Salmons Track</v>
          </cell>
          <cell r="D37" t="str">
            <v>THST009</v>
          </cell>
          <cell r="E37" t="str">
            <v>SST</v>
          </cell>
          <cell r="G37" t="str">
            <v>vw og-bk sfg SST subcrop</v>
          </cell>
          <cell r="H37">
            <v>363470</v>
          </cell>
          <cell r="I37">
            <v>5379403</v>
          </cell>
          <cell r="J37">
            <v>2000</v>
          </cell>
          <cell r="K37">
            <v>10</v>
          </cell>
          <cell r="L37" t="str">
            <v>subcorp</v>
          </cell>
          <cell r="M37">
            <v>44966</v>
          </cell>
        </row>
        <row r="38">
          <cell r="A38" t="str">
            <v>H1011</v>
          </cell>
          <cell r="B38" t="str">
            <v>THST010</v>
          </cell>
          <cell r="C38" t="str">
            <v>Salmons Track</v>
          </cell>
          <cell r="D38" t="str">
            <v>THST010</v>
          </cell>
          <cell r="E38" t="str">
            <v>SST</v>
          </cell>
          <cell r="G38" t="str">
            <v>vw drd sfg strongly magnetic SST float. No visible mt or po</v>
          </cell>
          <cell r="H38">
            <v>363442</v>
          </cell>
          <cell r="I38">
            <v>5379418</v>
          </cell>
          <cell r="J38">
            <v>2000</v>
          </cell>
          <cell r="K38">
            <v>10</v>
          </cell>
          <cell r="L38" t="str">
            <v>float</v>
          </cell>
          <cell r="M38">
            <v>44966</v>
          </cell>
        </row>
        <row r="39">
          <cell r="A39" t="str">
            <v>H1012</v>
          </cell>
          <cell r="B39" t="str">
            <v>THST011</v>
          </cell>
          <cell r="C39" t="str">
            <v>Salmons Track</v>
          </cell>
          <cell r="D39" t="str">
            <v>THST011</v>
          </cell>
          <cell r="E39" t="str">
            <v>SST</v>
          </cell>
          <cell r="G39" t="str">
            <v>dbn-bk vw scg weakly magnetic SST outcrop in creek bed</v>
          </cell>
          <cell r="H39">
            <v>363422</v>
          </cell>
          <cell r="I39">
            <v>5379361</v>
          </cell>
          <cell r="J39">
            <v>2000</v>
          </cell>
          <cell r="K39">
            <v>10</v>
          </cell>
          <cell r="L39" t="str">
            <v>outcrop</v>
          </cell>
          <cell r="M39">
            <v>44966</v>
          </cell>
        </row>
        <row r="40">
          <cell r="A40" t="str">
            <v>H1013</v>
          </cell>
          <cell r="B40" t="str">
            <v>THST012</v>
          </cell>
          <cell r="C40" t="str">
            <v>Salmons Track</v>
          </cell>
          <cell r="D40" t="str">
            <v>THST012</v>
          </cell>
          <cell r="E40" t="str">
            <v>SST</v>
          </cell>
          <cell r="G40" t="str">
            <v>vw bon-og-rd sfg SST float. Advanced weathering well on the way to RCLY.</v>
          </cell>
          <cell r="H40">
            <v>363470</v>
          </cell>
          <cell r="I40">
            <v>5379214</v>
          </cell>
          <cell r="J40">
            <v>2000</v>
          </cell>
          <cell r="K40">
            <v>10</v>
          </cell>
          <cell r="L40" t="str">
            <v>float</v>
          </cell>
          <cell r="M40">
            <v>44966</v>
          </cell>
        </row>
        <row r="41">
          <cell r="A41" t="str">
            <v>H1014</v>
          </cell>
          <cell r="B41" t="str">
            <v>THST013</v>
          </cell>
          <cell r="C41" t="str">
            <v>Salmons Track</v>
          </cell>
          <cell r="D41" t="str">
            <v>THST013</v>
          </cell>
          <cell r="E41" t="str">
            <v>SST</v>
          </cell>
          <cell r="G41" t="str">
            <v>vw gn sfg SST float</v>
          </cell>
          <cell r="H41">
            <v>363528</v>
          </cell>
          <cell r="I41">
            <v>5379170</v>
          </cell>
          <cell r="J41">
            <v>2000</v>
          </cell>
          <cell r="K41">
            <v>10</v>
          </cell>
          <cell r="L41" t="str">
            <v>float</v>
          </cell>
          <cell r="M41">
            <v>44966</v>
          </cell>
        </row>
        <row r="42">
          <cell r="A42" t="str">
            <v>H1015</v>
          </cell>
          <cell r="B42" t="str">
            <v>THST014</v>
          </cell>
          <cell r="C42" t="str">
            <v>Salmons Track</v>
          </cell>
          <cell r="D42" t="str">
            <v>THST014</v>
          </cell>
          <cell r="E42" t="str">
            <v>ST</v>
          </cell>
          <cell r="G42" t="str">
            <v>mw-vw lam svfg gy-og-cm-bn ST float</v>
          </cell>
          <cell r="H42">
            <v>363546</v>
          </cell>
          <cell r="I42">
            <v>5379151</v>
          </cell>
          <cell r="J42">
            <v>2000</v>
          </cell>
          <cell r="K42">
            <v>10</v>
          </cell>
          <cell r="L42" t="str">
            <v>float</v>
          </cell>
          <cell r="M42">
            <v>44966</v>
          </cell>
        </row>
        <row r="43">
          <cell r="A43" t="str">
            <v>H1016</v>
          </cell>
          <cell r="B43" t="str">
            <v>THST015</v>
          </cell>
          <cell r="C43" t="str">
            <v>Salmons Track</v>
          </cell>
          <cell r="D43" t="str">
            <v>THST015</v>
          </cell>
          <cell r="E43" t="str">
            <v>SST</v>
          </cell>
          <cell r="G43" t="str">
            <v>lam-tnb mw gy-og sfg SST float</v>
          </cell>
          <cell r="H43">
            <v>363548</v>
          </cell>
          <cell r="I43">
            <v>5379147</v>
          </cell>
          <cell r="J43">
            <v>2000</v>
          </cell>
          <cell r="K43">
            <v>10</v>
          </cell>
          <cell r="L43" t="str">
            <v>float</v>
          </cell>
          <cell r="M43">
            <v>44966</v>
          </cell>
        </row>
        <row r="44">
          <cell r="A44" t="str">
            <v>H1017</v>
          </cell>
          <cell r="B44" t="str">
            <v>THST016</v>
          </cell>
          <cell r="C44" t="str">
            <v>Salmons Track</v>
          </cell>
          <cell r="D44" t="str">
            <v>THST016</v>
          </cell>
          <cell r="E44" t="str">
            <v>SST</v>
          </cell>
          <cell r="G44" t="str">
            <v>cm-og vw lam-tnb sfg SST float</v>
          </cell>
          <cell r="H44">
            <v>363579</v>
          </cell>
          <cell r="I44">
            <v>5379138</v>
          </cell>
          <cell r="J44">
            <v>2000</v>
          </cell>
          <cell r="K44">
            <v>10</v>
          </cell>
          <cell r="L44" t="str">
            <v>float</v>
          </cell>
          <cell r="M44">
            <v>44966</v>
          </cell>
        </row>
        <row r="45">
          <cell r="A45" t="str">
            <v>H1018</v>
          </cell>
          <cell r="B45" t="str">
            <v>THST017</v>
          </cell>
          <cell r="C45" t="str">
            <v>Salmons Track</v>
          </cell>
          <cell r="D45" t="str">
            <v>THST017</v>
          </cell>
          <cell r="E45" t="str">
            <v>SST</v>
          </cell>
          <cell r="G45" t="str">
            <v>og-bn vw meakly magnetic sfg SST subcrop</v>
          </cell>
          <cell r="H45">
            <v>363571</v>
          </cell>
          <cell r="I45">
            <v>5379164</v>
          </cell>
          <cell r="J45">
            <v>2000</v>
          </cell>
          <cell r="K45">
            <v>10</v>
          </cell>
          <cell r="L45" t="str">
            <v>subcorp</v>
          </cell>
          <cell r="M45">
            <v>44966</v>
          </cell>
        </row>
        <row r="46">
          <cell r="A46" t="str">
            <v>H1019</v>
          </cell>
          <cell r="B46" t="str">
            <v>THST018</v>
          </cell>
          <cell r="C46" t="str">
            <v>Salmons Track</v>
          </cell>
          <cell r="D46" t="str">
            <v>THST018</v>
          </cell>
          <cell r="E46" t="str">
            <v>ST</v>
          </cell>
          <cell r="G46" t="str">
            <v>rd-og-cm vw svfg ST float - advanced weathering nearly to RCLY</v>
          </cell>
          <cell r="H46">
            <v>363566</v>
          </cell>
          <cell r="I46">
            <v>5379204</v>
          </cell>
          <cell r="J46">
            <v>2000</v>
          </cell>
          <cell r="K46">
            <v>10</v>
          </cell>
          <cell r="L46" t="str">
            <v>float</v>
          </cell>
          <cell r="M46">
            <v>44966</v>
          </cell>
        </row>
        <row r="47">
          <cell r="A47" t="str">
            <v>H1020</v>
          </cell>
          <cell r="B47" t="str">
            <v>THST019</v>
          </cell>
          <cell r="C47" t="str">
            <v>Salmons Track</v>
          </cell>
          <cell r="D47" t="str">
            <v>THST019</v>
          </cell>
          <cell r="E47" t="str">
            <v>SST</v>
          </cell>
          <cell r="G47" t="str">
            <v>vw com-og-bn sfg SST magnetic subcrop.</v>
          </cell>
          <cell r="H47">
            <v>363464</v>
          </cell>
          <cell r="I47">
            <v>5379259</v>
          </cell>
          <cell r="J47">
            <v>2000</v>
          </cell>
          <cell r="K47">
            <v>10</v>
          </cell>
          <cell r="L47" t="str">
            <v>subcorp</v>
          </cell>
          <cell r="M47">
            <v>44966</v>
          </cell>
        </row>
        <row r="48">
          <cell r="A48" t="str">
            <v>H1021</v>
          </cell>
          <cell r="B48" t="str">
            <v>THST020</v>
          </cell>
          <cell r="C48" t="str">
            <v>Salmons Track</v>
          </cell>
          <cell r="D48" t="str">
            <v>THST020</v>
          </cell>
          <cell r="E48" t="str">
            <v>ST</v>
          </cell>
          <cell r="G48" t="str">
            <v>og-cm-bn vw svfg ST. magnetic subcrop</v>
          </cell>
          <cell r="H48">
            <v>363469</v>
          </cell>
          <cell r="I48">
            <v>5379315</v>
          </cell>
          <cell r="J48">
            <v>2000</v>
          </cell>
          <cell r="K48">
            <v>10</v>
          </cell>
          <cell r="L48" t="str">
            <v>subcorp</v>
          </cell>
          <cell r="M48">
            <v>44966</v>
          </cell>
        </row>
        <row r="49">
          <cell r="A49" t="str">
            <v>H1022</v>
          </cell>
          <cell r="B49" t="str">
            <v>THST021</v>
          </cell>
          <cell r="C49" t="str">
            <v>Salmons Track</v>
          </cell>
          <cell r="D49" t="str">
            <v>THST021</v>
          </cell>
          <cell r="E49" t="str">
            <v>SST</v>
          </cell>
          <cell r="G49" t="str">
            <v>log-lbn-cm vw sfg SST - weakly magnetic float</v>
          </cell>
          <cell r="H49">
            <v>363475</v>
          </cell>
          <cell r="I49">
            <v>5379391</v>
          </cell>
          <cell r="J49">
            <v>2000</v>
          </cell>
          <cell r="K49">
            <v>10</v>
          </cell>
          <cell r="L49" t="str">
            <v>float</v>
          </cell>
          <cell r="M49">
            <v>44966</v>
          </cell>
        </row>
        <row r="50">
          <cell r="A50" t="str">
            <v>H1023</v>
          </cell>
          <cell r="B50" t="str">
            <v>THST022</v>
          </cell>
          <cell r="C50" t="str">
            <v>Salmons Track</v>
          </cell>
          <cell r="D50" t="str">
            <v>THST022</v>
          </cell>
          <cell r="E50" t="str">
            <v>SST</v>
          </cell>
          <cell r="G50" t="str">
            <v>mw-vw og feo stained - gy sfg siSST with icg qzV with minor vugs. Non-magnetic creek bed subcrop</v>
          </cell>
          <cell r="H50">
            <v>363428</v>
          </cell>
          <cell r="I50">
            <v>5378325</v>
          </cell>
          <cell r="J50">
            <v>2000</v>
          </cell>
          <cell r="K50">
            <v>10</v>
          </cell>
          <cell r="L50" t="str">
            <v>subcorp</v>
          </cell>
          <cell r="M50">
            <v>44978</v>
          </cell>
        </row>
        <row r="51">
          <cell r="A51" t="str">
            <v>H1024</v>
          </cell>
          <cell r="B51" t="str">
            <v>THST023</v>
          </cell>
          <cell r="C51" t="str">
            <v>Salmons Track</v>
          </cell>
          <cell r="D51" t="str">
            <v>THST023</v>
          </cell>
          <cell r="E51" t="str">
            <v>ST</v>
          </cell>
          <cell r="G51" t="str">
            <v>weakly magnetic ww gy tnb ST with vw og-bk strongly magnetic suriface weathering</v>
          </cell>
          <cell r="H51">
            <v>363460</v>
          </cell>
          <cell r="I51">
            <v>5378362</v>
          </cell>
          <cell r="J51">
            <v>2000</v>
          </cell>
          <cell r="K51">
            <v>10</v>
          </cell>
          <cell r="L51" t="str">
            <v>outcrop</v>
          </cell>
          <cell r="M51">
            <v>44978</v>
          </cell>
        </row>
        <row r="52">
          <cell r="A52" t="str">
            <v>H1025</v>
          </cell>
          <cell r="B52" t="str">
            <v>THST024</v>
          </cell>
          <cell r="C52" t="str">
            <v>Salmons Track</v>
          </cell>
          <cell r="D52" t="str">
            <v>THST024</v>
          </cell>
          <cell r="E52" t="str">
            <v>ST</v>
          </cell>
          <cell r="G52" t="str">
            <v>mw cm ST very weakly magnetic outcrop</v>
          </cell>
          <cell r="H52">
            <v>363487</v>
          </cell>
          <cell r="I52">
            <v>5378406</v>
          </cell>
          <cell r="J52">
            <v>2000</v>
          </cell>
          <cell r="K52">
            <v>10</v>
          </cell>
          <cell r="L52" t="str">
            <v>outcrop</v>
          </cell>
          <cell r="M52">
            <v>44978</v>
          </cell>
        </row>
        <row r="53">
          <cell r="A53" t="str">
            <v>H1026</v>
          </cell>
          <cell r="B53" t="str">
            <v>THST025</v>
          </cell>
          <cell r="C53" t="str">
            <v>Salmons Track</v>
          </cell>
          <cell r="D53" t="str">
            <v>THST025</v>
          </cell>
          <cell r="E53" t="str">
            <v>ST</v>
          </cell>
          <cell r="G53" t="str">
            <v>cm-rd-pk sfg ww ST with evenly distributed .5mm angular qz grains and wt to rd-px oxidised angular ?fsp non magnetic tree root ball subcrop</v>
          </cell>
          <cell r="H53">
            <v>363480</v>
          </cell>
          <cell r="I53">
            <v>5378515</v>
          </cell>
          <cell r="J53">
            <v>2000</v>
          </cell>
          <cell r="K53">
            <v>10</v>
          </cell>
          <cell r="L53" t="str">
            <v>subcorp</v>
          </cell>
          <cell r="M53">
            <v>44978</v>
          </cell>
        </row>
        <row r="54">
          <cell r="A54" t="str">
            <v>H1027</v>
          </cell>
          <cell r="B54" t="str">
            <v>THST026</v>
          </cell>
          <cell r="C54" t="str">
            <v>Salmons Track</v>
          </cell>
          <cell r="D54" t="str">
            <v>THST026</v>
          </cell>
          <cell r="E54" t="str">
            <v>ST</v>
          </cell>
          <cell r="G54" t="str">
            <v xml:space="preserve">ww cm lam ST with rd feo wx and pockets of .5mm rd feo altered sfg qzSST. Tree root ball subcrop </v>
          </cell>
          <cell r="H54">
            <v>363444</v>
          </cell>
          <cell r="I54">
            <v>5378516</v>
          </cell>
          <cell r="J54">
            <v>2000</v>
          </cell>
          <cell r="K54">
            <v>10</v>
          </cell>
          <cell r="L54" t="str">
            <v>subcorp</v>
          </cell>
          <cell r="M54">
            <v>44978</v>
          </cell>
        </row>
        <row r="55">
          <cell r="A55" t="str">
            <v>H1028</v>
          </cell>
          <cell r="B55" t="str">
            <v>THST027</v>
          </cell>
          <cell r="C55" t="str">
            <v>Salmons Track</v>
          </cell>
          <cell r="D55" t="str">
            <v>THST027</v>
          </cell>
          <cell r="E55" t="str">
            <v>ST</v>
          </cell>
          <cell r="G55" t="str">
            <v>bn sfg ST outcrop. Non magnetic</v>
          </cell>
          <cell r="H55">
            <v>363385</v>
          </cell>
          <cell r="I55">
            <v>5378534</v>
          </cell>
          <cell r="J55">
            <v>2000</v>
          </cell>
          <cell r="K55">
            <v>10</v>
          </cell>
          <cell r="L55" t="str">
            <v>Outcrop</v>
          </cell>
          <cell r="M55">
            <v>44978</v>
          </cell>
        </row>
        <row r="56">
          <cell r="A56" t="str">
            <v>H1029</v>
          </cell>
          <cell r="B56" t="str">
            <v>THST028</v>
          </cell>
          <cell r="C56" t="str">
            <v>Salmons Track</v>
          </cell>
          <cell r="D56" t="str">
            <v>THST028</v>
          </cell>
          <cell r="E56" t="str">
            <v>ST</v>
          </cell>
          <cell r="G56" t="str">
            <v>gy svfg ST with wt-cm icg qzV bands. Non magnetic creek bed outcrop</v>
          </cell>
          <cell r="H56">
            <v>363386</v>
          </cell>
          <cell r="I56">
            <v>5378558</v>
          </cell>
          <cell r="J56">
            <v>2000</v>
          </cell>
          <cell r="K56">
            <v>10</v>
          </cell>
          <cell r="L56" t="str">
            <v>Outcrop</v>
          </cell>
          <cell r="M56">
            <v>44978</v>
          </cell>
        </row>
        <row r="57">
          <cell r="A57" t="str">
            <v>H1030</v>
          </cell>
          <cell r="B57" t="str">
            <v>THST029</v>
          </cell>
          <cell r="C57" t="str">
            <v>Salmons Track</v>
          </cell>
          <cell r="D57" t="str">
            <v>THST029</v>
          </cell>
          <cell r="E57" t="str">
            <v>SST</v>
          </cell>
          <cell r="G57" t="str">
            <v>gy ww non magnetic sfg SST cubcrop in creek bed</v>
          </cell>
          <cell r="H57">
            <v>363399</v>
          </cell>
          <cell r="I57">
            <v>5378584</v>
          </cell>
          <cell r="J57">
            <v>2000</v>
          </cell>
          <cell r="K57">
            <v>10</v>
          </cell>
          <cell r="L57" t="str">
            <v>subcorp</v>
          </cell>
          <cell r="M57">
            <v>44978</v>
          </cell>
        </row>
        <row r="58">
          <cell r="A58" t="str">
            <v>H1031</v>
          </cell>
          <cell r="B58" t="str">
            <v>THST030</v>
          </cell>
          <cell r="C58" t="str">
            <v>Salmons Track</v>
          </cell>
          <cell r="D58" t="str">
            <v>THST030</v>
          </cell>
          <cell r="E58" t="str">
            <v>siST</v>
          </cell>
          <cell r="G58" t="str">
            <v>vw gy-og siST weakly magnetic creek bed subcrop</v>
          </cell>
          <cell r="H58">
            <v>363409</v>
          </cell>
          <cell r="I58">
            <v>5378607</v>
          </cell>
          <cell r="J58">
            <v>2000</v>
          </cell>
          <cell r="K58">
            <v>10</v>
          </cell>
          <cell r="L58" t="str">
            <v>subcorp</v>
          </cell>
          <cell r="M58">
            <v>44978</v>
          </cell>
        </row>
        <row r="59">
          <cell r="A59" t="str">
            <v>H1032</v>
          </cell>
          <cell r="B59" t="str">
            <v>THST031</v>
          </cell>
          <cell r="C59" t="str">
            <v>Salmons Track</v>
          </cell>
          <cell r="D59" t="str">
            <v>THST031</v>
          </cell>
          <cell r="E59" t="str">
            <v>SST</v>
          </cell>
          <cell r="G59" t="str">
            <v>fr gy svfg SST outcrop. Non magnetic creek bed subcrop</v>
          </cell>
          <cell r="H59">
            <v>363437</v>
          </cell>
          <cell r="I59">
            <v>5378663</v>
          </cell>
          <cell r="J59">
            <v>2000</v>
          </cell>
          <cell r="K59">
            <v>10</v>
          </cell>
          <cell r="L59" t="str">
            <v>subcorp</v>
          </cell>
          <cell r="M59">
            <v>44978</v>
          </cell>
        </row>
        <row r="60">
          <cell r="A60" t="str">
            <v>H1033</v>
          </cell>
          <cell r="B60" t="str">
            <v>THST032</v>
          </cell>
          <cell r="C60" t="str">
            <v>Salmons Track</v>
          </cell>
          <cell r="D60" t="str">
            <v>THST032</v>
          </cell>
          <cell r="E60" t="str">
            <v>ST</v>
          </cell>
          <cell r="G60" t="str">
            <v>fr gy ST non magnetic creek bed outcrop</v>
          </cell>
          <cell r="H60">
            <v>363442</v>
          </cell>
          <cell r="I60">
            <v>5378693</v>
          </cell>
          <cell r="J60">
            <v>2000</v>
          </cell>
          <cell r="K60">
            <v>10</v>
          </cell>
          <cell r="L60" t="str">
            <v>Outcrop</v>
          </cell>
          <cell r="M60">
            <v>44978</v>
          </cell>
        </row>
        <row r="61">
          <cell r="A61" t="str">
            <v>H1034</v>
          </cell>
          <cell r="B61" t="str">
            <v>THST033</v>
          </cell>
          <cell r="C61" t="str">
            <v>Salmons Track</v>
          </cell>
          <cell r="D61" t="str">
            <v>THST033</v>
          </cell>
          <cell r="E61" t="str">
            <v>SST</v>
          </cell>
          <cell r="G61" t="str">
            <v>cm-og ww SST non magnetic outcrop on side of creek bed</v>
          </cell>
          <cell r="H61">
            <v>363466</v>
          </cell>
          <cell r="I61">
            <v>5378743</v>
          </cell>
          <cell r="J61">
            <v>2000</v>
          </cell>
          <cell r="K61">
            <v>10</v>
          </cell>
          <cell r="L61" t="str">
            <v>Outcrop</v>
          </cell>
          <cell r="M61">
            <v>44978</v>
          </cell>
        </row>
        <row r="62">
          <cell r="A62" t="str">
            <v>H1035</v>
          </cell>
          <cell r="B62" t="str">
            <v>THST034</v>
          </cell>
          <cell r="C62" t="str">
            <v>Salmons Track</v>
          </cell>
          <cell r="D62" t="str">
            <v>THST034</v>
          </cell>
          <cell r="E62" t="str">
            <v>SST</v>
          </cell>
          <cell r="G62" t="str">
            <v>ww log sfg SST creek bed subcrop</v>
          </cell>
          <cell r="H62">
            <v>363479</v>
          </cell>
          <cell r="I62">
            <v>5378772</v>
          </cell>
          <cell r="J62">
            <v>2000</v>
          </cell>
          <cell r="K62">
            <v>10</v>
          </cell>
          <cell r="L62" t="str">
            <v>subcorp</v>
          </cell>
          <cell r="M62">
            <v>44978</v>
          </cell>
        </row>
        <row r="63">
          <cell r="A63" t="str">
            <v>H1036</v>
          </cell>
          <cell r="B63" t="str">
            <v>THST035</v>
          </cell>
          <cell r="C63" t="str">
            <v>Salmons Track</v>
          </cell>
          <cell r="D63" t="str">
            <v>THST035</v>
          </cell>
          <cell r="E63" t="str">
            <v>ST</v>
          </cell>
          <cell r="G63" t="str">
            <v>tnb ww lbn-log ST creek bed subcrop</v>
          </cell>
          <cell r="H63">
            <v>363484</v>
          </cell>
          <cell r="I63">
            <v>5378778</v>
          </cell>
          <cell r="J63">
            <v>2000</v>
          </cell>
          <cell r="K63">
            <v>10</v>
          </cell>
          <cell r="L63" t="str">
            <v>subcorp</v>
          </cell>
          <cell r="M63">
            <v>44978</v>
          </cell>
        </row>
        <row r="64">
          <cell r="A64" t="str">
            <v>H1037</v>
          </cell>
          <cell r="B64" t="str">
            <v>THST036</v>
          </cell>
          <cell r="C64" t="str">
            <v>Salmons Track</v>
          </cell>
          <cell r="D64" t="str">
            <v>THST036</v>
          </cell>
          <cell r="E64" t="str">
            <v>siqzSS</v>
          </cell>
          <cell r="G64" t="str">
            <v>wt-clear-rd siqzSS. Fr to mw with rd feo staining. Tree root ball float</v>
          </cell>
          <cell r="H64">
            <v>363441</v>
          </cell>
          <cell r="I64">
            <v>5378786</v>
          </cell>
          <cell r="J64">
            <v>2000</v>
          </cell>
          <cell r="K64">
            <v>10</v>
          </cell>
          <cell r="L64" t="str">
            <v>float</v>
          </cell>
          <cell r="M64">
            <v>44978</v>
          </cell>
        </row>
        <row r="65">
          <cell r="A65" t="str">
            <v>H1038</v>
          </cell>
          <cell r="B65" t="str">
            <v>THST037</v>
          </cell>
          <cell r="C65" t="str">
            <v>Salmons Track</v>
          </cell>
          <cell r="D65" t="str">
            <v>THST037</v>
          </cell>
          <cell r="E65" t="str">
            <v>siqzSS</v>
          </cell>
          <cell r="G65" t="str">
            <v>wt mw siqzSS smg non magnetic with og feo staining on wx surfaces</v>
          </cell>
          <cell r="H65">
            <v>362679</v>
          </cell>
          <cell r="I65">
            <v>5378745</v>
          </cell>
          <cell r="J65">
            <v>2000</v>
          </cell>
          <cell r="K65">
            <v>10</v>
          </cell>
          <cell r="L65" t="str">
            <v>subcorp</v>
          </cell>
          <cell r="M65">
            <v>44978</v>
          </cell>
        </row>
        <row r="66">
          <cell r="A66" t="str">
            <v>H1039</v>
          </cell>
          <cell r="B66" t="str">
            <v>THST038</v>
          </cell>
          <cell r="C66" t="str">
            <v>Salmons Track</v>
          </cell>
          <cell r="D66" t="str">
            <v>THST038</v>
          </cell>
          <cell r="E66" t="str">
            <v>SM</v>
          </cell>
          <cell r="G66" t="str">
            <v>gy lam SM non magnetic creek bed subcrop</v>
          </cell>
          <cell r="H66">
            <v>362654</v>
          </cell>
          <cell r="I66">
            <v>5378805</v>
          </cell>
          <cell r="J66">
            <v>2000</v>
          </cell>
          <cell r="K66">
            <v>10</v>
          </cell>
          <cell r="L66" t="str">
            <v>subcorp</v>
          </cell>
          <cell r="M66">
            <v>44978</v>
          </cell>
        </row>
        <row r="67">
          <cell r="A67" t="str">
            <v>H1040</v>
          </cell>
          <cell r="B67" t="str">
            <v>THST039</v>
          </cell>
          <cell r="C67" t="str">
            <v>Salmons Track</v>
          </cell>
          <cell r="D67" t="str">
            <v>THST039</v>
          </cell>
          <cell r="E67" t="str">
            <v>SM</v>
          </cell>
          <cell r="G67" t="str">
            <v>gy mw SM subcrop in creek bed</v>
          </cell>
          <cell r="H67">
            <v>362643</v>
          </cell>
          <cell r="I67">
            <v>5378921</v>
          </cell>
          <cell r="J67">
            <v>2000</v>
          </cell>
          <cell r="K67">
            <v>10</v>
          </cell>
          <cell r="L67" t="str">
            <v>subcorp</v>
          </cell>
          <cell r="M67">
            <v>44978</v>
          </cell>
        </row>
        <row r="68">
          <cell r="A68" t="str">
            <v>H1041</v>
          </cell>
          <cell r="B68" t="str">
            <v>THST040</v>
          </cell>
          <cell r="C68" t="str">
            <v>Salmons Track</v>
          </cell>
          <cell r="D68" t="str">
            <v>THST040</v>
          </cell>
          <cell r="E68" t="str">
            <v>SM</v>
          </cell>
          <cell r="G68" t="str">
            <v>tnb gy SM subcrop in creek bed</v>
          </cell>
          <cell r="H68">
            <v>362668</v>
          </cell>
          <cell r="I68">
            <v>5378991</v>
          </cell>
          <cell r="J68">
            <v>2000</v>
          </cell>
          <cell r="K68">
            <v>10</v>
          </cell>
          <cell r="L68" t="str">
            <v>subcorp</v>
          </cell>
          <cell r="M68">
            <v>44978</v>
          </cell>
        </row>
        <row r="69">
          <cell r="A69" t="str">
            <v>H1042</v>
          </cell>
          <cell r="B69" t="str">
            <v>THST041</v>
          </cell>
          <cell r="C69" t="str">
            <v>Salmons Track</v>
          </cell>
          <cell r="D69" t="str">
            <v>THST041</v>
          </cell>
          <cell r="E69" t="str">
            <v>SSPC</v>
          </cell>
          <cell r="G69" t="str">
            <v>og ?ARD ?algal plume with rotton egg smelling seap in creek. Vw 2-3mm qz grains in silicified rutite pebble conglomerate (.5-5mm) creek bed subcrop and wt mw qzSS</v>
          </cell>
          <cell r="H69">
            <v>362683</v>
          </cell>
          <cell r="I69">
            <v>5379021</v>
          </cell>
          <cell r="J69">
            <v>2000</v>
          </cell>
          <cell r="K69">
            <v>10</v>
          </cell>
          <cell r="L69" t="str">
            <v>subcorp</v>
          </cell>
          <cell r="M69">
            <v>44978</v>
          </cell>
        </row>
        <row r="70">
          <cell r="A70" t="str">
            <v>H1043</v>
          </cell>
          <cell r="B70" t="str">
            <v>THST042</v>
          </cell>
          <cell r="C70" t="str">
            <v>Salmons Track</v>
          </cell>
          <cell r="D70" t="str">
            <v>THST042</v>
          </cell>
          <cell r="E70" t="str">
            <v xml:space="preserve">SM </v>
          </cell>
          <cell r="G70" t="str">
            <v>gy svfg lam SM with ssd. Non magnetic outcrop</v>
          </cell>
          <cell r="H70">
            <v>363398</v>
          </cell>
          <cell r="I70">
            <v>5380662</v>
          </cell>
          <cell r="J70">
            <v>2000</v>
          </cell>
          <cell r="K70">
            <v>10</v>
          </cell>
          <cell r="L70" t="str">
            <v>Outcrop</v>
          </cell>
          <cell r="M70">
            <v>44979</v>
          </cell>
        </row>
        <row r="71">
          <cell r="A71" t="str">
            <v>H1044</v>
          </cell>
          <cell r="B71" t="str">
            <v>THST043</v>
          </cell>
          <cell r="C71" t="str">
            <v>Salmons Track</v>
          </cell>
          <cell r="D71" t="str">
            <v>THST043</v>
          </cell>
          <cell r="E71" t="str">
            <v>lithSS</v>
          </cell>
          <cell r="G71" t="str">
            <v>mw bn sfg magnetic lithSS outcrop. Mw with fsp&gt;RCLY</v>
          </cell>
          <cell r="H71">
            <v>363419</v>
          </cell>
          <cell r="I71">
            <v>5380565</v>
          </cell>
          <cell r="J71">
            <v>2000</v>
          </cell>
          <cell r="K71">
            <v>10</v>
          </cell>
          <cell r="L71" t="str">
            <v>Outcrop</v>
          </cell>
          <cell r="M71">
            <v>44979</v>
          </cell>
        </row>
        <row r="72">
          <cell r="A72" t="str">
            <v>H1045</v>
          </cell>
          <cell r="B72" t="str">
            <v>THST044</v>
          </cell>
          <cell r="C72" t="str">
            <v>Salmons Track</v>
          </cell>
          <cell r="D72" t="str">
            <v>THST044</v>
          </cell>
          <cell r="E72" t="str">
            <v>lithSS</v>
          </cell>
          <cell r="G72" t="str">
            <v>magnetic ww bng sfg lithSS outcrop</v>
          </cell>
          <cell r="H72">
            <v>363418</v>
          </cell>
          <cell r="I72">
            <v>5380546</v>
          </cell>
          <cell r="J72">
            <v>2000</v>
          </cell>
          <cell r="K72">
            <v>10</v>
          </cell>
          <cell r="L72" t="str">
            <v>Outcrop</v>
          </cell>
          <cell r="M72">
            <v>44979</v>
          </cell>
        </row>
        <row r="73">
          <cell r="A73" t="str">
            <v>H1046</v>
          </cell>
          <cell r="B73" t="str">
            <v>THST045</v>
          </cell>
          <cell r="C73" t="str">
            <v>Salmons Track</v>
          </cell>
          <cell r="D73" t="str">
            <v>THST045</v>
          </cell>
          <cell r="E73" t="str">
            <v>lithSS</v>
          </cell>
          <cell r="G73" t="str">
            <v>tnb magnetic sfg lithSS sampled conformable contact with non magnetic svfg SM in subcrop</v>
          </cell>
          <cell r="H73">
            <v>363421</v>
          </cell>
          <cell r="I73">
            <v>5380531</v>
          </cell>
          <cell r="J73">
            <v>2000</v>
          </cell>
          <cell r="K73">
            <v>10</v>
          </cell>
          <cell r="L73" t="str">
            <v>subcorp</v>
          </cell>
          <cell r="M73">
            <v>44979</v>
          </cell>
        </row>
        <row r="74">
          <cell r="A74" t="str">
            <v>H1047</v>
          </cell>
          <cell r="B74" t="str">
            <v>THST046</v>
          </cell>
          <cell r="C74" t="str">
            <v>Salmons Track</v>
          </cell>
          <cell r="D74" t="str">
            <v>THST046</v>
          </cell>
          <cell r="E74" t="str">
            <v>lithSS</v>
          </cell>
          <cell r="G74" t="str">
            <v>ww sfg magnetic bn lithSS float</v>
          </cell>
          <cell r="H74">
            <v>363481</v>
          </cell>
          <cell r="I74">
            <v>5380495</v>
          </cell>
          <cell r="J74">
            <v>2000</v>
          </cell>
          <cell r="K74">
            <v>10</v>
          </cell>
          <cell r="L74" t="str">
            <v>float</v>
          </cell>
          <cell r="M74">
            <v>44979</v>
          </cell>
        </row>
        <row r="75">
          <cell r="A75" t="str">
            <v>H1048</v>
          </cell>
          <cell r="B75" t="str">
            <v>THST047</v>
          </cell>
          <cell r="C75" t="str">
            <v>Salmons Track</v>
          </cell>
          <cell r="D75" t="str">
            <v>THST047</v>
          </cell>
          <cell r="E75" t="str">
            <v>ST</v>
          </cell>
          <cell r="G75" t="str">
            <v>lgy svfg ST subcrop in tree root ball. Non magnetic - rounded and mw onion peeling surface weathering and fresh interior</v>
          </cell>
          <cell r="H75">
            <v>363605</v>
          </cell>
          <cell r="I75">
            <v>5380351</v>
          </cell>
          <cell r="J75">
            <v>2000</v>
          </cell>
          <cell r="K75">
            <v>10</v>
          </cell>
          <cell r="L75" t="str">
            <v>subcorp</v>
          </cell>
          <cell r="M75">
            <v>44979</v>
          </cell>
        </row>
        <row r="76">
          <cell r="A76" t="str">
            <v>H1049</v>
          </cell>
          <cell r="B76" t="str">
            <v>THST048</v>
          </cell>
          <cell r="C76" t="str">
            <v>Salmons Track</v>
          </cell>
          <cell r="D76" t="str">
            <v>THST048</v>
          </cell>
          <cell r="E76" t="str">
            <v>ST</v>
          </cell>
          <cell r="G76" t="str">
            <v>non magnetic fr cm ST with onin peel surface wx subcrop</v>
          </cell>
          <cell r="H76">
            <v>363629</v>
          </cell>
          <cell r="I76">
            <v>5380317</v>
          </cell>
          <cell r="J76">
            <v>2000</v>
          </cell>
          <cell r="K76">
            <v>10</v>
          </cell>
          <cell r="L76" t="str">
            <v>subcorp</v>
          </cell>
          <cell r="M76">
            <v>44979</v>
          </cell>
        </row>
        <row r="77">
          <cell r="A77" t="str">
            <v>H1050</v>
          </cell>
          <cell r="B77" t="str">
            <v>THST049</v>
          </cell>
          <cell r="C77" t="str">
            <v>Salmons Track</v>
          </cell>
          <cell r="D77" t="str">
            <v>THST049</v>
          </cell>
          <cell r="E77" t="str">
            <v>ST</v>
          </cell>
          <cell r="G77" t="str">
            <v>cm fr-ww lam ST non magnetic subcrop</v>
          </cell>
          <cell r="H77">
            <v>363654</v>
          </cell>
          <cell r="I77">
            <v>5380416</v>
          </cell>
          <cell r="J77">
            <v>2000</v>
          </cell>
          <cell r="K77">
            <v>10</v>
          </cell>
          <cell r="L77" t="str">
            <v>subcorp</v>
          </cell>
          <cell r="M77">
            <v>44979</v>
          </cell>
        </row>
        <row r="78">
          <cell r="A78" t="str">
            <v>H1051</v>
          </cell>
          <cell r="B78" t="str">
            <v>THST050</v>
          </cell>
          <cell r="C78" t="str">
            <v>Salmons Track</v>
          </cell>
          <cell r="D78" t="str">
            <v>THST050</v>
          </cell>
          <cell r="E78" t="str">
            <v>lithSS</v>
          </cell>
          <cell r="G78" t="str">
            <v>bn ww magnetic lithSS float at top of ridgeline</v>
          </cell>
          <cell r="H78">
            <v>363679</v>
          </cell>
          <cell r="I78">
            <v>5380433</v>
          </cell>
          <cell r="J78">
            <v>2000</v>
          </cell>
          <cell r="K78">
            <v>10</v>
          </cell>
          <cell r="L78" t="str">
            <v>float</v>
          </cell>
          <cell r="M78">
            <v>44979</v>
          </cell>
        </row>
        <row r="79">
          <cell r="A79" t="str">
            <v>H1052</v>
          </cell>
          <cell r="B79" t="str">
            <v>THST051</v>
          </cell>
          <cell r="C79" t="str">
            <v>Salmons Track</v>
          </cell>
          <cell r="D79" t="str">
            <v>THST051</v>
          </cell>
          <cell r="E79" t="str">
            <v>lithSS</v>
          </cell>
          <cell r="G79" t="str">
            <v xml:space="preserve">bn ww magnetic sfg lithSS float </v>
          </cell>
          <cell r="H79">
            <v>363737</v>
          </cell>
          <cell r="I79">
            <v>5380356</v>
          </cell>
          <cell r="J79">
            <v>2000</v>
          </cell>
          <cell r="K79">
            <v>10</v>
          </cell>
          <cell r="L79" t="str">
            <v>float</v>
          </cell>
          <cell r="M79">
            <v>44979</v>
          </cell>
        </row>
        <row r="80">
          <cell r="A80" t="str">
            <v>H1053</v>
          </cell>
          <cell r="B80" t="str">
            <v>THST052</v>
          </cell>
          <cell r="C80" t="str">
            <v>Salmons Track</v>
          </cell>
          <cell r="D80" t="str">
            <v>THST052</v>
          </cell>
          <cell r="E80" t="str">
            <v>lithSS</v>
          </cell>
          <cell r="G80" t="str">
            <v xml:space="preserve">bn vw magnetic sfg lithSS float </v>
          </cell>
          <cell r="H80">
            <v>363747</v>
          </cell>
          <cell r="I80">
            <v>5380298</v>
          </cell>
          <cell r="J80">
            <v>2000</v>
          </cell>
          <cell r="K80">
            <v>10</v>
          </cell>
          <cell r="L80" t="str">
            <v>float</v>
          </cell>
          <cell r="M80">
            <v>44979</v>
          </cell>
        </row>
        <row r="81">
          <cell r="A81" t="str">
            <v>H1054</v>
          </cell>
          <cell r="B81" t="str">
            <v>THST053</v>
          </cell>
          <cell r="C81" t="str">
            <v>Salmons Track</v>
          </cell>
          <cell r="D81" t="str">
            <v>THST053</v>
          </cell>
          <cell r="E81" t="str">
            <v>ST</v>
          </cell>
          <cell r="G81" t="str">
            <v>ww-vw non magnetic cm ST outcrop</v>
          </cell>
          <cell r="H81">
            <v>363754</v>
          </cell>
          <cell r="I81">
            <v>5380270</v>
          </cell>
          <cell r="J81">
            <v>2000</v>
          </cell>
          <cell r="K81">
            <v>10</v>
          </cell>
          <cell r="L81" t="str">
            <v>Outcrop</v>
          </cell>
          <cell r="M81">
            <v>44979</v>
          </cell>
        </row>
        <row r="82">
          <cell r="A82" t="str">
            <v>H1055</v>
          </cell>
          <cell r="B82" t="str">
            <v>THST054</v>
          </cell>
          <cell r="C82" t="str">
            <v>Salmons Track</v>
          </cell>
          <cell r="D82" t="str">
            <v>THST054</v>
          </cell>
          <cell r="E82" t="str">
            <v>lithSS</v>
          </cell>
          <cell r="G82" t="str">
            <v>lbn mw sfg magnetic lithSS float</v>
          </cell>
          <cell r="H82">
            <v>363851</v>
          </cell>
          <cell r="I82">
            <v>5380238</v>
          </cell>
          <cell r="J82">
            <v>2000</v>
          </cell>
          <cell r="K82">
            <v>10</v>
          </cell>
          <cell r="L82" t="str">
            <v>float</v>
          </cell>
          <cell r="M82">
            <v>44979</v>
          </cell>
        </row>
        <row r="83">
          <cell r="A83" t="str">
            <v>H1056</v>
          </cell>
          <cell r="B83" t="str">
            <v>THST055</v>
          </cell>
          <cell r="C83" t="str">
            <v>Salmons Track</v>
          </cell>
          <cell r="D83" t="str">
            <v>THST055</v>
          </cell>
          <cell r="E83" t="str">
            <v>lithSS</v>
          </cell>
          <cell r="G83" t="str">
            <v>lbn mw sfg magnetic lithSS oucrop on lake shore</v>
          </cell>
          <cell r="H83">
            <v>363436</v>
          </cell>
          <cell r="I83">
            <v>5380460</v>
          </cell>
          <cell r="J83">
            <v>2000</v>
          </cell>
          <cell r="K83">
            <v>10</v>
          </cell>
          <cell r="L83" t="str">
            <v>Outcrop</v>
          </cell>
          <cell r="M83">
            <v>44979</v>
          </cell>
        </row>
        <row r="84">
          <cell r="A84" t="str">
            <v>H1057</v>
          </cell>
          <cell r="B84" t="str">
            <v>THST056</v>
          </cell>
          <cell r="C84" t="str">
            <v>Salmons Track</v>
          </cell>
          <cell r="D84" t="str">
            <v>THST056</v>
          </cell>
          <cell r="E84" t="str">
            <v>lithSS</v>
          </cell>
          <cell r="G84" t="str">
            <v>major fold axis in weakly magnnetic sfg lithSS unit. Outcrop exposed for 10m on lake shore exposing uniform fold.</v>
          </cell>
          <cell r="H84">
            <v>363436</v>
          </cell>
          <cell r="I84">
            <v>5380450</v>
          </cell>
          <cell r="J84">
            <v>2000</v>
          </cell>
          <cell r="K84">
            <v>10</v>
          </cell>
          <cell r="L84" t="str">
            <v>Outcrop</v>
          </cell>
          <cell r="M84">
            <v>44979</v>
          </cell>
        </row>
        <row r="85">
          <cell r="A85" t="str">
            <v>H1058</v>
          </cell>
          <cell r="B85" t="str">
            <v>THST057</v>
          </cell>
          <cell r="C85" t="str">
            <v>Salmons Track</v>
          </cell>
          <cell r="D85" t="str">
            <v>THST057</v>
          </cell>
          <cell r="E85" t="str">
            <v>ST</v>
          </cell>
          <cell r="G85" t="str">
            <v>lam bnd bn-rd magnetic ST outcrop on lake shore</v>
          </cell>
          <cell r="H85">
            <v>363443</v>
          </cell>
          <cell r="I85">
            <v>5380411</v>
          </cell>
          <cell r="J85">
            <v>2000</v>
          </cell>
          <cell r="K85">
            <v>10</v>
          </cell>
          <cell r="L85" t="str">
            <v>Outcrop</v>
          </cell>
          <cell r="M85">
            <v>44979</v>
          </cell>
        </row>
        <row r="86">
          <cell r="A86" t="str">
            <v>H1059</v>
          </cell>
          <cell r="B86" t="str">
            <v>THST058</v>
          </cell>
          <cell r="C86" t="str">
            <v>Salmons Track</v>
          </cell>
          <cell r="D86" t="str">
            <v>THST058</v>
          </cell>
          <cell r="E86" t="str">
            <v>lithSS</v>
          </cell>
          <cell r="G86" t="str">
            <v>magnetic bn ww sfg lithSS outcrop</v>
          </cell>
          <cell r="H86">
            <v>363262</v>
          </cell>
          <cell r="I86">
            <v>5380583</v>
          </cell>
          <cell r="J86">
            <v>2000</v>
          </cell>
          <cell r="K86">
            <v>10</v>
          </cell>
          <cell r="L86" t="str">
            <v>Outcrop</v>
          </cell>
          <cell r="M86">
            <v>44979</v>
          </cell>
        </row>
        <row r="87">
          <cell r="A87" t="str">
            <v>H1060</v>
          </cell>
          <cell r="B87" t="str">
            <v>THST059</v>
          </cell>
          <cell r="C87" t="str">
            <v>Salmons Track</v>
          </cell>
          <cell r="D87" t="str">
            <v>THST059</v>
          </cell>
          <cell r="E87" t="str">
            <v>lithSS</v>
          </cell>
          <cell r="G87" t="str">
            <v>cm mw magnetic sfg lithSS- subcrop</v>
          </cell>
          <cell r="H87">
            <v>363289</v>
          </cell>
          <cell r="I87">
            <v>5380603</v>
          </cell>
          <cell r="J87">
            <v>2000</v>
          </cell>
          <cell r="K87">
            <v>10</v>
          </cell>
          <cell r="L87" t="str">
            <v>subcorp</v>
          </cell>
          <cell r="M87">
            <v>44979</v>
          </cell>
        </row>
        <row r="88">
          <cell r="A88" t="str">
            <v>H1061</v>
          </cell>
          <cell r="B88" t="str">
            <v>THST060</v>
          </cell>
          <cell r="C88" t="str">
            <v>Salmons Track</v>
          </cell>
          <cell r="D88" t="str">
            <v>THST060</v>
          </cell>
          <cell r="E88" t="str">
            <v>ZHF</v>
          </cell>
          <cell r="G88" t="str">
            <v>gy fg dolerite subcrop??. Fr with mw surfaceaureole. Strongly magnetic</v>
          </cell>
          <cell r="H88">
            <v>363295</v>
          </cell>
          <cell r="I88">
            <v>5380616</v>
          </cell>
          <cell r="J88">
            <v>2000</v>
          </cell>
          <cell r="K88">
            <v>10</v>
          </cell>
          <cell r="L88" t="str">
            <v>subcorp</v>
          </cell>
          <cell r="M88">
            <v>44979</v>
          </cell>
        </row>
        <row r="89">
          <cell r="A89" t="str">
            <v>H1062</v>
          </cell>
          <cell r="B89" t="str">
            <v>THST061</v>
          </cell>
          <cell r="C89" t="str">
            <v>Salmons Track</v>
          </cell>
          <cell r="D89" t="str">
            <v>THST061</v>
          </cell>
          <cell r="E89" t="str">
            <v>ST</v>
          </cell>
          <cell r="G89" t="str">
            <v>cm ww non magnetic ST outcrop</v>
          </cell>
          <cell r="H89">
            <v>363304</v>
          </cell>
          <cell r="I89">
            <v>5380652</v>
          </cell>
          <cell r="J89">
            <v>2000</v>
          </cell>
          <cell r="K89">
            <v>10</v>
          </cell>
          <cell r="L89" t="str">
            <v>Outcrop</v>
          </cell>
          <cell r="M89">
            <v>44979</v>
          </cell>
        </row>
        <row r="90">
          <cell r="A90" t="str">
            <v>H1063</v>
          </cell>
          <cell r="B90" t="str">
            <v>THST062</v>
          </cell>
          <cell r="C90" t="str">
            <v>Salmons Track</v>
          </cell>
          <cell r="D90" t="str">
            <v>THST062</v>
          </cell>
          <cell r="E90" t="str">
            <v>(ZHF)</v>
          </cell>
          <cell r="G90" t="str">
            <v>gy fg qzSS/ZHF with trace dis py float, exact same as sample THST068</v>
          </cell>
          <cell r="H90">
            <v>363280</v>
          </cell>
          <cell r="I90">
            <v>5380672</v>
          </cell>
          <cell r="J90">
            <v>2000</v>
          </cell>
          <cell r="K90">
            <v>10</v>
          </cell>
          <cell r="L90" t="str">
            <v>float</v>
          </cell>
          <cell r="M90">
            <v>44979</v>
          </cell>
        </row>
        <row r="91">
          <cell r="A91" t="str">
            <v>H1064</v>
          </cell>
          <cell r="B91" t="str">
            <v>THST063</v>
          </cell>
          <cell r="C91" t="str">
            <v>Salmons Track</v>
          </cell>
          <cell r="D91" t="str">
            <v>THST063</v>
          </cell>
          <cell r="E91" t="str">
            <v>(ZQT)</v>
          </cell>
          <cell r="G91" t="str">
            <v>area of rounded to subronded float including: icg ZQT, ifg quartzite ?qzV qzZALT?, ZHF and ST</v>
          </cell>
          <cell r="H91">
            <v>363278</v>
          </cell>
          <cell r="I91">
            <v>5380676</v>
          </cell>
          <cell r="J91">
            <v>2000</v>
          </cell>
          <cell r="K91">
            <v>10</v>
          </cell>
          <cell r="L91" t="str">
            <v>float</v>
          </cell>
          <cell r="M91">
            <v>44979</v>
          </cell>
        </row>
        <row r="92">
          <cell r="A92" t="str">
            <v>H1065</v>
          </cell>
          <cell r="B92" t="str">
            <v>THST064</v>
          </cell>
          <cell r="C92" t="str">
            <v>Salmons Track</v>
          </cell>
          <cell r="D92" t="str">
            <v>THST064</v>
          </cell>
          <cell r="E92" t="str">
            <v>XFB</v>
          </cell>
          <cell r="G92" t="str">
            <v xml:space="preserve">XFB Mélange? float consisting of polymict angular sfg bn magnetic lithSS, ifg dgy magnetic ZHF &amp; non magnetic img icg wt qzZALT. </v>
          </cell>
          <cell r="H92">
            <v>363219</v>
          </cell>
          <cell r="I92">
            <v>5380726</v>
          </cell>
          <cell r="J92">
            <v>2000</v>
          </cell>
          <cell r="K92">
            <v>10</v>
          </cell>
          <cell r="L92" t="str">
            <v>float</v>
          </cell>
          <cell r="M92">
            <v>44979</v>
          </cell>
        </row>
        <row r="93">
          <cell r="A93" t="str">
            <v>H1066</v>
          </cell>
          <cell r="B93" t="str">
            <v>THST065</v>
          </cell>
          <cell r="C93" t="str">
            <v>Salmons Track</v>
          </cell>
          <cell r="D93" t="str">
            <v>THST065</v>
          </cell>
          <cell r="E93" t="str">
            <v>lithSS</v>
          </cell>
          <cell r="G93" t="str">
            <v>bn sfg magnetic poli sandstone. Ww-mw subcrop</v>
          </cell>
          <cell r="H93">
            <v>363235</v>
          </cell>
          <cell r="I93">
            <v>5380711</v>
          </cell>
          <cell r="J93">
            <v>2000</v>
          </cell>
          <cell r="K93">
            <v>10</v>
          </cell>
          <cell r="L93" t="str">
            <v>subcorp</v>
          </cell>
          <cell r="M93">
            <v>44979</v>
          </cell>
        </row>
        <row r="94">
          <cell r="A94" t="str">
            <v>H1067</v>
          </cell>
          <cell r="B94" t="str">
            <v>THST066</v>
          </cell>
          <cell r="C94" t="str">
            <v>Salmons Track</v>
          </cell>
          <cell r="D94" t="str">
            <v>THST066</v>
          </cell>
          <cell r="E94" t="str">
            <v>qzZALT</v>
          </cell>
          <cell r="G94" t="str">
            <v>rd-cm-gy ifg euh ww quartzite. Rounded boulder float. Eqg qz with rd-cm-gy bands of feo weathering</v>
          </cell>
          <cell r="H94">
            <v>363245</v>
          </cell>
          <cell r="I94">
            <v>5382627</v>
          </cell>
          <cell r="J94">
            <v>2000</v>
          </cell>
          <cell r="K94">
            <v>10</v>
          </cell>
          <cell r="L94" t="str">
            <v>float</v>
          </cell>
          <cell r="M94">
            <v>44979</v>
          </cell>
        </row>
        <row r="95">
          <cell r="A95" t="str">
            <v>H1068</v>
          </cell>
          <cell r="B95" t="str">
            <v>THST067</v>
          </cell>
          <cell r="C95" t="str">
            <v>Salmons Track</v>
          </cell>
          <cell r="D95" t="str">
            <v>THST067</v>
          </cell>
          <cell r="E95" t="str">
            <v>SM</v>
          </cell>
          <cell r="G95" t="str">
            <v>mw dgy mudstone non-magnetic subcrop in creek bed. Pieces more sandstone</v>
          </cell>
          <cell r="H95">
            <v>362657</v>
          </cell>
          <cell r="I95">
            <v>5379191</v>
          </cell>
          <cell r="J95">
            <v>2000</v>
          </cell>
          <cell r="K95">
            <v>10</v>
          </cell>
          <cell r="L95" t="str">
            <v>subcorp</v>
          </cell>
          <cell r="M95">
            <v>44980</v>
          </cell>
        </row>
        <row r="96">
          <cell r="A96" t="str">
            <v>H1069</v>
          </cell>
          <cell r="B96" t="str">
            <v>THST068</v>
          </cell>
          <cell r="C96" t="str">
            <v>Salmons Track</v>
          </cell>
          <cell r="D96" t="str">
            <v>THST068</v>
          </cell>
          <cell r="E96" t="str">
            <v>siqzSS</v>
          </cell>
          <cell r="G96" t="str">
            <v>fr gy sfg silica SS with 1% dis py. Weackly mag quartzite outcrop under bridge</v>
          </cell>
          <cell r="H96">
            <v>362660</v>
          </cell>
          <cell r="I96">
            <v>5379194</v>
          </cell>
          <cell r="J96">
            <v>2000</v>
          </cell>
          <cell r="K96">
            <v>10</v>
          </cell>
          <cell r="L96" t="str">
            <v>Outcrop</v>
          </cell>
          <cell r="M96">
            <v>44980</v>
          </cell>
        </row>
        <row r="97">
          <cell r="A97" t="str">
            <v>H1070</v>
          </cell>
          <cell r="B97" t="str">
            <v>THST069</v>
          </cell>
          <cell r="C97" t="str">
            <v>Salmons Track</v>
          </cell>
          <cell r="D97" t="str">
            <v>THST069</v>
          </cell>
          <cell r="E97" t="str">
            <v>qzZALT</v>
          </cell>
          <cell r="G97" t="str">
            <v>mw silicified/dolomite mg oolites (no acid reaction) outcrop in creek bed, hidrothermal escaping fluid black strings present</v>
          </cell>
          <cell r="H97">
            <v>362707</v>
          </cell>
          <cell r="I97">
            <v>5379204</v>
          </cell>
          <cell r="J97">
            <v>2000</v>
          </cell>
          <cell r="K97">
            <v>10</v>
          </cell>
          <cell r="L97" t="str">
            <v>Outcrop</v>
          </cell>
          <cell r="M97">
            <v>44980</v>
          </cell>
        </row>
        <row r="98">
          <cell r="A98" t="str">
            <v>H1071</v>
          </cell>
          <cell r="B98" t="str">
            <v>THST070</v>
          </cell>
          <cell r="C98" t="str">
            <v>Salmons Track</v>
          </cell>
          <cell r="D98" t="str">
            <v>THST070</v>
          </cell>
          <cell r="E98" t="str">
            <v>ST</v>
          </cell>
          <cell r="G98" t="str">
            <v>vw-mw non-magnetic gybl, looks like dolomite, SDOL/ST outcrop beside creek</v>
          </cell>
          <cell r="H98">
            <v>362734</v>
          </cell>
          <cell r="I98">
            <v>5379221</v>
          </cell>
          <cell r="J98">
            <v>2000</v>
          </cell>
          <cell r="K98">
            <v>10</v>
          </cell>
          <cell r="L98" t="str">
            <v>Outcrop</v>
          </cell>
          <cell r="M98">
            <v>44980</v>
          </cell>
        </row>
        <row r="99">
          <cell r="A99" t="str">
            <v>H1072</v>
          </cell>
          <cell r="B99" t="str">
            <v>THST071</v>
          </cell>
          <cell r="C99" t="str">
            <v>Salmons Track</v>
          </cell>
          <cell r="D99" t="str">
            <v>THST071</v>
          </cell>
          <cell r="E99" t="str">
            <v>ST</v>
          </cell>
          <cell r="G99" t="str">
            <v>og stained water pool with drd feo stained mw siltstone subcrop, Red-rock?</v>
          </cell>
          <cell r="H99">
            <v>362723</v>
          </cell>
          <cell r="I99">
            <v>5379201</v>
          </cell>
          <cell r="J99">
            <v>2000</v>
          </cell>
          <cell r="K99">
            <v>10</v>
          </cell>
          <cell r="L99" t="str">
            <v>subcorp</v>
          </cell>
          <cell r="M99">
            <v>44980</v>
          </cell>
        </row>
        <row r="100">
          <cell r="A100" t="str">
            <v>H1073</v>
          </cell>
          <cell r="B100" t="str">
            <v>THST072</v>
          </cell>
          <cell r="C100" t="str">
            <v>Salmons Track</v>
          </cell>
          <cell r="D100" t="str">
            <v>THST072</v>
          </cell>
          <cell r="E100" t="str">
            <v>ST</v>
          </cell>
          <cell r="G100" t="str">
            <v>cm mw ST outcrop</v>
          </cell>
          <cell r="H100">
            <v>362734</v>
          </cell>
          <cell r="I100">
            <v>5379178</v>
          </cell>
          <cell r="J100">
            <v>2000</v>
          </cell>
          <cell r="K100">
            <v>10</v>
          </cell>
          <cell r="L100" t="str">
            <v>Outcrop</v>
          </cell>
          <cell r="M100">
            <v>44980</v>
          </cell>
        </row>
        <row r="101">
          <cell r="A101" t="str">
            <v>H1074</v>
          </cell>
          <cell r="B101" t="str">
            <v>THST073</v>
          </cell>
          <cell r="C101" t="str">
            <v>Salmons Track</v>
          </cell>
          <cell r="D101" t="str">
            <v>THST073</v>
          </cell>
          <cell r="E101" t="str">
            <v>ST</v>
          </cell>
          <cell r="G101" t="str">
            <v>tkb gy ST outcropping along creek bed</v>
          </cell>
          <cell r="H101">
            <v>362747</v>
          </cell>
          <cell r="I101">
            <v>5379135</v>
          </cell>
          <cell r="J101">
            <v>2000</v>
          </cell>
          <cell r="K101">
            <v>10</v>
          </cell>
          <cell r="L101" t="str">
            <v>Outcrop</v>
          </cell>
          <cell r="M101">
            <v>44980</v>
          </cell>
        </row>
        <row r="102">
          <cell r="A102" t="str">
            <v>H1075</v>
          </cell>
          <cell r="B102" t="str">
            <v>THST074</v>
          </cell>
          <cell r="C102" t="str">
            <v>Salmons Track</v>
          </cell>
          <cell r="D102" t="str">
            <v>THST074</v>
          </cell>
          <cell r="E102" t="str">
            <v>ST</v>
          </cell>
          <cell r="G102" t="str">
            <v>cm ST outcropping all along creek bed &amp; downstream for 50m</v>
          </cell>
          <cell r="H102">
            <v>362305</v>
          </cell>
          <cell r="I102">
            <v>5379632</v>
          </cell>
          <cell r="J102">
            <v>2000</v>
          </cell>
          <cell r="K102">
            <v>10</v>
          </cell>
          <cell r="L102" t="str">
            <v>Outcrop</v>
          </cell>
          <cell r="M102">
            <v>44980</v>
          </cell>
        </row>
        <row r="103">
          <cell r="A103" t="str">
            <v>H1076</v>
          </cell>
          <cell r="B103" t="str">
            <v>THST075</v>
          </cell>
          <cell r="C103" t="str">
            <v>Salmons Track</v>
          </cell>
          <cell r="D103" t="str">
            <v>THST075</v>
          </cell>
          <cell r="E103" t="str">
            <v>ST</v>
          </cell>
          <cell r="G103" t="str">
            <v>bn-gn vfg and fg layers, Red-Rock member ST non-magnetic float</v>
          </cell>
          <cell r="H103">
            <v>362246</v>
          </cell>
          <cell r="I103">
            <v>5379589</v>
          </cell>
          <cell r="J103">
            <v>2000</v>
          </cell>
          <cell r="K103">
            <v>10</v>
          </cell>
          <cell r="L103" t="str">
            <v>float</v>
          </cell>
          <cell r="M103">
            <v>44980</v>
          </cell>
        </row>
        <row r="104">
          <cell r="A104" t="str">
            <v>H1077</v>
          </cell>
          <cell r="B104" t="str">
            <v>THST076</v>
          </cell>
          <cell r="C104" t="str">
            <v>Salmons Track</v>
          </cell>
          <cell r="D104" t="str">
            <v>THST076</v>
          </cell>
          <cell r="E104" t="str">
            <v>ST</v>
          </cell>
          <cell r="G104" t="str">
            <v>lam fg gy-rd ST (Red-Rock member) non-magnetic siltstone subcrop in tree root ball</v>
          </cell>
          <cell r="H104">
            <v>362301</v>
          </cell>
          <cell r="I104">
            <v>5379572</v>
          </cell>
          <cell r="J104">
            <v>2000</v>
          </cell>
          <cell r="K104">
            <v>10</v>
          </cell>
          <cell r="L104" t="str">
            <v>subcorp</v>
          </cell>
          <cell r="M104">
            <v>44980</v>
          </cell>
        </row>
        <row r="105">
          <cell r="A105" t="str">
            <v>H1078</v>
          </cell>
          <cell r="B105" t="str">
            <v>THST077</v>
          </cell>
          <cell r="C105" t="str">
            <v>Salmons Track</v>
          </cell>
          <cell r="D105" t="str">
            <v>THST077</v>
          </cell>
          <cell r="E105" t="str">
            <v>lithSS</v>
          </cell>
          <cell r="G105" t="str">
            <v>magnetic fg bn lithSS float, poli sandstone, strongly mag</v>
          </cell>
          <cell r="H105">
            <v>362323</v>
          </cell>
          <cell r="I105">
            <v>5379570</v>
          </cell>
          <cell r="J105">
            <v>2000</v>
          </cell>
          <cell r="K105">
            <v>10</v>
          </cell>
          <cell r="L105" t="str">
            <v>float</v>
          </cell>
          <cell r="M105">
            <v>44980</v>
          </cell>
        </row>
        <row r="106">
          <cell r="A106" t="str">
            <v>H1079</v>
          </cell>
          <cell r="B106" t="str">
            <v>THST078</v>
          </cell>
          <cell r="C106" t="str">
            <v>Salmons Track</v>
          </cell>
          <cell r="D106" t="str">
            <v>THST078</v>
          </cell>
          <cell r="E106" t="str">
            <v>lithSS</v>
          </cell>
          <cell r="G106" t="str">
            <v>fg bn very magnetic lith sandstone with visible fg mt. tree root ball float</v>
          </cell>
          <cell r="H106">
            <v>362380</v>
          </cell>
          <cell r="I106">
            <v>5379597</v>
          </cell>
          <cell r="J106">
            <v>2000</v>
          </cell>
          <cell r="K106">
            <v>10</v>
          </cell>
          <cell r="L106" t="str">
            <v>float</v>
          </cell>
          <cell r="M106">
            <v>44980</v>
          </cell>
        </row>
        <row r="107">
          <cell r="A107" t="str">
            <v>H1080</v>
          </cell>
          <cell r="B107" t="str">
            <v>THST079</v>
          </cell>
          <cell r="C107" t="str">
            <v>Salmons Track</v>
          </cell>
          <cell r="D107" t="str">
            <v>THST079</v>
          </cell>
          <cell r="E107" t="str">
            <v>SM</v>
          </cell>
          <cell r="G107" t="str">
            <v>gy svfg mw SM subcrop on tree root ball</v>
          </cell>
          <cell r="H107">
            <v>362341</v>
          </cell>
          <cell r="I107">
            <v>5379624</v>
          </cell>
          <cell r="J107">
            <v>2000</v>
          </cell>
          <cell r="K107">
            <v>10</v>
          </cell>
          <cell r="L107" t="str">
            <v>subcorp</v>
          </cell>
          <cell r="M107">
            <v>44980</v>
          </cell>
        </row>
        <row r="108">
          <cell r="A108" t="str">
            <v>H1081</v>
          </cell>
          <cell r="B108" t="str">
            <v>THST080</v>
          </cell>
          <cell r="C108" t="str">
            <v>Salmons Track</v>
          </cell>
          <cell r="D108" t="str">
            <v>THST080</v>
          </cell>
          <cell r="E108" t="str">
            <v>lithSS</v>
          </cell>
          <cell r="G108" t="str">
            <v>bn mw sfg weackly magnetic sandstone</v>
          </cell>
          <cell r="H108">
            <v>362305</v>
          </cell>
          <cell r="I108">
            <v>5379632</v>
          </cell>
          <cell r="J108">
            <v>2000</v>
          </cell>
          <cell r="K108">
            <v>10</v>
          </cell>
          <cell r="L108" t="str">
            <v>float</v>
          </cell>
          <cell r="M108">
            <v>44980</v>
          </cell>
        </row>
        <row r="109">
          <cell r="A109" t="str">
            <v>H1082</v>
          </cell>
          <cell r="B109" t="str">
            <v>THST081</v>
          </cell>
          <cell r="C109" t="str">
            <v>Salmons Track</v>
          </cell>
          <cell r="D109" t="str">
            <v>THST081</v>
          </cell>
          <cell r="E109" t="str">
            <v>lithSS</v>
          </cell>
          <cell r="G109" t="str">
            <v>bn mw vfg to mg weakly magnetic lithSS subcrop silt-sandstone layers. Red-Rock</v>
          </cell>
          <cell r="H109">
            <v>362303</v>
          </cell>
          <cell r="I109">
            <v>5379588</v>
          </cell>
          <cell r="J109">
            <v>2000</v>
          </cell>
          <cell r="K109">
            <v>10</v>
          </cell>
          <cell r="L109" t="str">
            <v>subcorp</v>
          </cell>
          <cell r="M109">
            <v>44980</v>
          </cell>
        </row>
        <row r="110">
          <cell r="A110" t="str">
            <v>H1083</v>
          </cell>
          <cell r="B110" t="str">
            <v>THST082</v>
          </cell>
          <cell r="C110" t="str">
            <v>Salmons Track</v>
          </cell>
          <cell r="D110" t="str">
            <v>THST082</v>
          </cell>
          <cell r="E110" t="str">
            <v>SST</v>
          </cell>
          <cell r="G110" t="str">
            <v>gy SST with 2-4mm stkw qzV spaced by 2-5cm. Float</v>
          </cell>
          <cell r="H110">
            <v>362287</v>
          </cell>
          <cell r="I110">
            <v>5379564</v>
          </cell>
          <cell r="J110">
            <v>2000</v>
          </cell>
          <cell r="K110">
            <v>10</v>
          </cell>
          <cell r="L110" t="str">
            <v>float</v>
          </cell>
          <cell r="M110">
            <v>44980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C38F1-39DB-4E92-ADB5-A5769E650368}">
  <dimension ref="A1:V40"/>
  <sheetViews>
    <sheetView tabSelected="1" workbookViewId="0">
      <selection activeCell="C26" sqref="C26"/>
    </sheetView>
  </sheetViews>
  <sheetFormatPr defaultRowHeight="15" x14ac:dyDescent="0.25"/>
  <cols>
    <col min="1" max="1" width="11" customWidth="1"/>
    <col min="2" max="2" width="20.85546875" customWidth="1"/>
    <col min="3" max="3" width="14.7109375" customWidth="1"/>
    <col min="4" max="4" width="7.140625" customWidth="1"/>
    <col min="5" max="5" width="9.140625" style="1"/>
    <col min="6" max="6" width="4" style="1" bestFit="1" customWidth="1"/>
    <col min="8" max="8" width="9.5703125" bestFit="1" customWidth="1"/>
    <col min="10" max="10" width="68.28515625" style="2" customWidth="1"/>
    <col min="11" max="11" width="7.28515625" bestFit="1" customWidth="1"/>
    <col min="12" max="12" width="10.7109375" bestFit="1" customWidth="1"/>
    <col min="13" max="13" width="12.7109375" bestFit="1" customWidth="1"/>
    <col min="14" max="14" width="16.140625" bestFit="1" customWidth="1"/>
    <col min="15" max="15" width="9.85546875" bestFit="1" customWidth="1"/>
    <col min="18" max="18" width="5.5703125" bestFit="1" customWidth="1"/>
    <col min="19" max="19" width="18.28515625" bestFit="1" customWidth="1"/>
    <col min="20" max="20" width="14.7109375" bestFit="1" customWidth="1"/>
    <col min="21" max="21" width="17.85546875" bestFit="1" customWidth="1"/>
  </cols>
  <sheetData>
    <row r="1" spans="1:22" x14ac:dyDescent="0.25">
      <c r="A1" s="4" t="s">
        <v>52</v>
      </c>
      <c r="B1" s="4" t="s">
        <v>53</v>
      </c>
      <c r="C1" s="4">
        <v>1</v>
      </c>
      <c r="D1" s="4"/>
      <c r="E1" s="4"/>
      <c r="F1" s="4"/>
      <c r="G1" s="4"/>
      <c r="H1" s="4"/>
      <c r="I1" s="4"/>
      <c r="J1" s="4"/>
      <c r="K1" s="5"/>
      <c r="L1" s="5"/>
      <c r="M1" s="5"/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</row>
    <row r="2" spans="1:22" x14ac:dyDescent="0.25">
      <c r="A2" s="4" t="s">
        <v>54</v>
      </c>
      <c r="B2" s="4" t="s">
        <v>55</v>
      </c>
      <c r="C2" s="6">
        <v>45273</v>
      </c>
      <c r="D2" s="4"/>
      <c r="E2" s="4"/>
      <c r="F2" s="4"/>
      <c r="G2" s="4"/>
      <c r="H2" s="4"/>
      <c r="I2" s="4"/>
      <c r="J2" s="4"/>
      <c r="K2" s="5"/>
      <c r="L2" s="5"/>
      <c r="M2" s="5"/>
      <c r="N2" s="3" t="s">
        <v>20</v>
      </c>
      <c r="O2" s="3" t="s">
        <v>20</v>
      </c>
      <c r="P2" s="3">
        <v>0</v>
      </c>
      <c r="Q2" s="3">
        <v>0</v>
      </c>
      <c r="R2" s="3">
        <v>0</v>
      </c>
      <c r="S2" s="3" t="s">
        <v>20</v>
      </c>
      <c r="T2" s="3" t="s">
        <v>20</v>
      </c>
      <c r="U2" s="3" t="s">
        <v>20</v>
      </c>
      <c r="V2" s="3" t="s">
        <v>20</v>
      </c>
    </row>
    <row r="3" spans="1:22" x14ac:dyDescent="0.25">
      <c r="A3" s="4" t="s">
        <v>56</v>
      </c>
      <c r="B3" s="4" t="s">
        <v>57</v>
      </c>
      <c r="C3" s="6">
        <v>45264</v>
      </c>
      <c r="D3" s="4"/>
      <c r="E3" s="4"/>
      <c r="F3" s="4"/>
      <c r="G3" s="4"/>
      <c r="H3" s="4"/>
      <c r="I3" s="4"/>
      <c r="J3" s="4"/>
      <c r="K3" s="5"/>
      <c r="L3" s="5"/>
      <c r="M3" s="5"/>
      <c r="N3" t="e">
        <f>VLOOKUP(B29,[1]append_geolocs!$A:$T,17,FALSE)</f>
        <v>#N/A</v>
      </c>
      <c r="O3" t="e">
        <f>VLOOKUP(B29,[1]append_geolocs!$A:$T,18,FALSE)</f>
        <v>#N/A</v>
      </c>
      <c r="P3" t="e">
        <f>VLOOKUP(B29,[1]append_geolocs!$A:$T,2,FALSE)</f>
        <v>#N/A</v>
      </c>
      <c r="Q3" t="e">
        <f>VLOOKUP(B29,[1]append_geolocs!$A:$T,3,FALSE)</f>
        <v>#N/A</v>
      </c>
      <c r="R3" t="e">
        <f>VLOOKUP($B29,[1]append_geolocs!$A:$T,4,FALSE)</f>
        <v>#N/A</v>
      </c>
      <c r="S3" t="e">
        <f>VLOOKUP($B29,[1]append_geolocs!$A:$T,19,FALSE)</f>
        <v>#N/A</v>
      </c>
      <c r="T3" t="e">
        <f>VLOOKUP($B29,[1]append_geolocs!$A:$T,20,FALSE)</f>
        <v>#N/A</v>
      </c>
      <c r="U3" t="e">
        <f>VLOOKUP($B29,[1]append_geolocs!$A:$T,5,FALSE)</f>
        <v>#N/A</v>
      </c>
      <c r="V3" t="s">
        <v>26</v>
      </c>
    </row>
    <row r="4" spans="1:22" x14ac:dyDescent="0.25">
      <c r="A4" s="4" t="s">
        <v>58</v>
      </c>
      <c r="B4" s="4" t="s">
        <v>59</v>
      </c>
      <c r="C4" s="4" t="s">
        <v>60</v>
      </c>
      <c r="D4" s="4"/>
      <c r="E4" s="4"/>
      <c r="F4" s="4"/>
      <c r="G4" s="4"/>
      <c r="H4" s="4"/>
      <c r="I4" s="4"/>
      <c r="J4" s="4"/>
      <c r="K4" s="5"/>
      <c r="L4" s="5"/>
      <c r="M4" s="5"/>
      <c r="N4" t="e">
        <f>VLOOKUP(B30,[1]append_geolocs!$A:$T,17,FALSE)</f>
        <v>#N/A</v>
      </c>
      <c r="O4" t="e">
        <f>VLOOKUP(B30,[1]append_geolocs!$A:$T,18,FALSE)</f>
        <v>#N/A</v>
      </c>
      <c r="P4" t="e">
        <f>VLOOKUP(B30,[1]append_geolocs!$A:$T,2,FALSE)</f>
        <v>#N/A</v>
      </c>
      <c r="Q4" t="e">
        <f>VLOOKUP(B30,[1]append_geolocs!$A:$T,3,FALSE)</f>
        <v>#N/A</v>
      </c>
      <c r="R4" t="e">
        <f>VLOOKUP($B30,[1]append_geolocs!$A:$T,4,FALSE)</f>
        <v>#N/A</v>
      </c>
      <c r="S4" t="e">
        <f>VLOOKUP($B30,[1]append_geolocs!$A:$T,19,FALSE)</f>
        <v>#N/A</v>
      </c>
      <c r="T4" t="e">
        <f>VLOOKUP($B30,[1]append_geolocs!$A:$T,20,FALSE)</f>
        <v>#N/A</v>
      </c>
      <c r="U4" t="e">
        <f>VLOOKUP($B30,[1]append_geolocs!$A:$T,5,FALSE)</f>
        <v>#N/A</v>
      </c>
      <c r="V4" t="s">
        <v>26</v>
      </c>
    </row>
    <row r="5" spans="1:22" x14ac:dyDescent="0.25">
      <c r="A5" s="4" t="s">
        <v>61</v>
      </c>
      <c r="B5" s="4" t="s">
        <v>62</v>
      </c>
      <c r="C5" s="4" t="s">
        <v>63</v>
      </c>
      <c r="D5" s="4"/>
      <c r="E5" s="4"/>
      <c r="F5" s="4"/>
      <c r="G5" s="4"/>
      <c r="H5" s="4"/>
      <c r="I5" s="4"/>
      <c r="J5" s="4"/>
      <c r="K5" s="5"/>
      <c r="L5" s="5"/>
      <c r="M5" s="5"/>
      <c r="N5" t="e">
        <f>VLOOKUP(B31,[1]append_geolocs!$A:$T,17,FALSE)</f>
        <v>#N/A</v>
      </c>
      <c r="O5" t="e">
        <f>VLOOKUP(B31,[1]append_geolocs!$A:$T,18,FALSE)</f>
        <v>#N/A</v>
      </c>
      <c r="P5" t="e">
        <f>VLOOKUP(B31,[1]append_geolocs!$A:$T,2,FALSE)</f>
        <v>#N/A</v>
      </c>
      <c r="Q5" t="e">
        <f>VLOOKUP(B31,[1]append_geolocs!$A:$T,3,FALSE)</f>
        <v>#N/A</v>
      </c>
      <c r="R5" t="e">
        <f>VLOOKUP($B31,[1]append_geolocs!$A:$T,4,FALSE)</f>
        <v>#N/A</v>
      </c>
      <c r="S5" t="e">
        <f>VLOOKUP($B31,[1]append_geolocs!$A:$T,19,FALSE)</f>
        <v>#N/A</v>
      </c>
      <c r="T5" t="e">
        <f>VLOOKUP($B31,[1]append_geolocs!$A:$T,20,FALSE)</f>
        <v>#N/A</v>
      </c>
      <c r="U5" t="e">
        <f>VLOOKUP($B31,[1]append_geolocs!$A:$T,5,FALSE)</f>
        <v>#N/A</v>
      </c>
      <c r="V5" t="s">
        <v>26</v>
      </c>
    </row>
    <row r="6" spans="1:22" x14ac:dyDescent="0.25">
      <c r="A6" s="4" t="s">
        <v>64</v>
      </c>
      <c r="B6" s="4" t="s">
        <v>65</v>
      </c>
      <c r="C6" s="4" t="s">
        <v>66</v>
      </c>
      <c r="D6" s="4"/>
      <c r="E6" s="4"/>
      <c r="F6" s="4"/>
      <c r="G6" s="4"/>
      <c r="H6" s="4"/>
      <c r="I6" s="4"/>
      <c r="J6" s="4"/>
      <c r="K6" s="5"/>
      <c r="L6" s="5"/>
      <c r="M6" s="5"/>
      <c r="N6" t="e">
        <f>VLOOKUP(B32,[1]append_geolocs!$A:$T,17,FALSE)</f>
        <v>#N/A</v>
      </c>
      <c r="O6" t="e">
        <f>VLOOKUP(B32,[1]append_geolocs!$A:$T,18,FALSE)</f>
        <v>#N/A</v>
      </c>
      <c r="P6" t="e">
        <f>VLOOKUP(B32,[1]append_geolocs!$A:$T,2,FALSE)</f>
        <v>#N/A</v>
      </c>
      <c r="Q6" t="e">
        <f>VLOOKUP(B32,[1]append_geolocs!$A:$T,3,FALSE)</f>
        <v>#N/A</v>
      </c>
      <c r="R6" t="e">
        <f>VLOOKUP($B32,[1]append_geolocs!$A:$T,4,FALSE)</f>
        <v>#N/A</v>
      </c>
      <c r="S6" t="e">
        <f>VLOOKUP($B32,[1]append_geolocs!$A:$T,19,FALSE)</f>
        <v>#N/A</v>
      </c>
      <c r="T6" t="e">
        <f>VLOOKUP($B32,[1]append_geolocs!$A:$T,20,FALSE)</f>
        <v>#N/A</v>
      </c>
      <c r="U6" t="e">
        <f>VLOOKUP($B32,[1]append_geolocs!$A:$T,5,FALSE)</f>
        <v>#N/A</v>
      </c>
      <c r="V6" t="s">
        <v>26</v>
      </c>
    </row>
    <row r="7" spans="1:22" x14ac:dyDescent="0.25">
      <c r="A7" s="4" t="s">
        <v>67</v>
      </c>
      <c r="B7" s="4" t="s">
        <v>68</v>
      </c>
      <c r="C7" s="4" t="s">
        <v>69</v>
      </c>
      <c r="D7" s="4"/>
      <c r="E7" s="4"/>
      <c r="F7" s="4"/>
      <c r="G7" s="4"/>
      <c r="H7" s="4"/>
      <c r="I7" s="4"/>
      <c r="J7" s="4"/>
      <c r="K7" s="5"/>
      <c r="L7" s="5"/>
      <c r="M7" s="5"/>
      <c r="N7" t="e">
        <f>VLOOKUP(B33,[1]append_geolocs!$A:$T,17,FALSE)</f>
        <v>#N/A</v>
      </c>
      <c r="O7" t="e">
        <f>VLOOKUP(B33,[1]append_geolocs!$A:$T,18,FALSE)</f>
        <v>#N/A</v>
      </c>
      <c r="P7" t="e">
        <f>VLOOKUP(B33,[1]append_geolocs!$A:$T,2,FALSE)</f>
        <v>#N/A</v>
      </c>
      <c r="Q7" t="e">
        <f>VLOOKUP(B33,[1]append_geolocs!$A:$T,3,FALSE)</f>
        <v>#N/A</v>
      </c>
      <c r="R7" t="e">
        <f>VLOOKUP($B33,[1]append_geolocs!$A:$T,4,FALSE)</f>
        <v>#N/A</v>
      </c>
      <c r="S7" t="e">
        <f>VLOOKUP($B33,[1]append_geolocs!$A:$T,19,FALSE)</f>
        <v>#N/A</v>
      </c>
      <c r="T7" t="e">
        <f>VLOOKUP($B33,[1]append_geolocs!$A:$T,20,FALSE)</f>
        <v>#N/A</v>
      </c>
      <c r="U7" t="e">
        <f>VLOOKUP($B33,[1]append_geolocs!$A:$T,5,FALSE)</f>
        <v>#N/A</v>
      </c>
      <c r="V7" t="s">
        <v>26</v>
      </c>
    </row>
    <row r="8" spans="1:22" x14ac:dyDescent="0.25">
      <c r="A8" s="4" t="s">
        <v>70</v>
      </c>
      <c r="B8" s="4" t="s">
        <v>71</v>
      </c>
      <c r="C8" s="4" t="s">
        <v>66</v>
      </c>
      <c r="D8" s="4"/>
      <c r="E8" s="4"/>
      <c r="F8" s="4"/>
      <c r="G8" s="4"/>
      <c r="H8" s="4"/>
      <c r="I8" s="4"/>
      <c r="J8" s="4"/>
      <c r="K8" s="5"/>
      <c r="L8" s="5"/>
      <c r="M8" s="5"/>
      <c r="N8" t="e">
        <f>VLOOKUP(B34,[1]append_geolocs!$A:$T,17,FALSE)</f>
        <v>#N/A</v>
      </c>
      <c r="O8" t="e">
        <f>VLOOKUP(B34,[1]append_geolocs!$A:$T,18,FALSE)</f>
        <v>#N/A</v>
      </c>
      <c r="P8" t="e">
        <f>VLOOKUP(B34,[1]append_geolocs!$A:$T,2,FALSE)</f>
        <v>#N/A</v>
      </c>
      <c r="Q8" t="e">
        <f>VLOOKUP(B34,[1]append_geolocs!$A:$T,3,FALSE)</f>
        <v>#N/A</v>
      </c>
      <c r="R8" t="e">
        <f>VLOOKUP($B34,[1]append_geolocs!$A:$T,4,FALSE)</f>
        <v>#N/A</v>
      </c>
      <c r="S8" t="e">
        <f>VLOOKUP($B34,[1]append_geolocs!$A:$T,19,FALSE)</f>
        <v>#N/A</v>
      </c>
      <c r="T8" t="e">
        <f>VLOOKUP($B34,[1]append_geolocs!$A:$T,20,FALSE)</f>
        <v>#N/A</v>
      </c>
      <c r="U8" t="e">
        <f>VLOOKUP($B34,[1]append_geolocs!$A:$T,5,FALSE)</f>
        <v>#N/A</v>
      </c>
      <c r="V8" t="s">
        <v>26</v>
      </c>
    </row>
    <row r="9" spans="1:22" x14ac:dyDescent="0.25">
      <c r="A9" s="4" t="s">
        <v>72</v>
      </c>
      <c r="B9" s="4" t="s">
        <v>73</v>
      </c>
      <c r="C9" s="7">
        <v>44899</v>
      </c>
      <c r="D9" s="4"/>
      <c r="E9" s="4"/>
      <c r="F9" s="4"/>
      <c r="G9" s="4"/>
      <c r="H9" s="4"/>
      <c r="I9" s="4"/>
      <c r="J9" s="4"/>
      <c r="K9" s="5"/>
      <c r="L9" s="5"/>
      <c r="M9" s="5"/>
      <c r="N9" t="e">
        <f>VLOOKUP(B35,[1]append_geolocs!$A:$T,17,FALSE)</f>
        <v>#N/A</v>
      </c>
      <c r="O9" t="e">
        <f>VLOOKUP(B35,[1]append_geolocs!$A:$T,18,FALSE)</f>
        <v>#N/A</v>
      </c>
      <c r="P9" t="e">
        <f>VLOOKUP(B35,[1]append_geolocs!$A:$T,2,FALSE)</f>
        <v>#N/A</v>
      </c>
      <c r="Q9" t="e">
        <f>VLOOKUP(B35,[1]append_geolocs!$A:$T,3,FALSE)</f>
        <v>#N/A</v>
      </c>
      <c r="R9" t="e">
        <f>VLOOKUP($B35,[1]append_geolocs!$A:$T,4,FALSE)</f>
        <v>#N/A</v>
      </c>
      <c r="S9" t="e">
        <f>VLOOKUP($B35,[1]append_geolocs!$A:$T,19,FALSE)</f>
        <v>#N/A</v>
      </c>
      <c r="T9" t="e">
        <f>VLOOKUP($B35,[1]append_geolocs!$A:$T,20,FALSE)</f>
        <v>#N/A</v>
      </c>
      <c r="U9" t="e">
        <f>VLOOKUP($B35,[1]append_geolocs!$A:$T,5,FALSE)</f>
        <v>#N/A</v>
      </c>
      <c r="V9" t="s">
        <v>26</v>
      </c>
    </row>
    <row r="10" spans="1:22" x14ac:dyDescent="0.25">
      <c r="A10" s="4" t="s">
        <v>74</v>
      </c>
      <c r="B10" s="4" t="s">
        <v>75</v>
      </c>
      <c r="C10" s="6">
        <v>45263</v>
      </c>
      <c r="D10" s="4"/>
      <c r="E10" s="4"/>
      <c r="F10" s="4"/>
      <c r="G10" s="4"/>
      <c r="H10" s="4"/>
      <c r="I10" s="4"/>
      <c r="J10" s="4"/>
      <c r="K10" s="5"/>
      <c r="L10" s="5"/>
      <c r="M10" s="5"/>
      <c r="N10" t="e">
        <f>VLOOKUP(B36,[1]append_geolocs!$A:$T,17,FALSE)</f>
        <v>#N/A</v>
      </c>
      <c r="O10" t="e">
        <f>VLOOKUP(B36,[1]append_geolocs!$A:$T,18,FALSE)</f>
        <v>#N/A</v>
      </c>
      <c r="P10" t="e">
        <f>VLOOKUP(B36,[1]append_geolocs!$A:$T,2,FALSE)</f>
        <v>#N/A</v>
      </c>
      <c r="Q10" t="e">
        <f>VLOOKUP(B36,[1]append_geolocs!$A:$T,3,FALSE)</f>
        <v>#N/A</v>
      </c>
      <c r="R10" t="e">
        <f>VLOOKUP($B36,[1]append_geolocs!$A:$T,4,FALSE)</f>
        <v>#N/A</v>
      </c>
      <c r="S10" t="e">
        <f>VLOOKUP($B36,[1]append_geolocs!$A:$T,19,FALSE)</f>
        <v>#N/A</v>
      </c>
      <c r="T10" t="e">
        <f>VLOOKUP($B36,[1]append_geolocs!$A:$T,20,FALSE)</f>
        <v>#N/A</v>
      </c>
      <c r="U10" t="e">
        <f>VLOOKUP($B36,[1]append_geolocs!$A:$T,5,FALSE)</f>
        <v>#N/A</v>
      </c>
      <c r="V10" t="s">
        <v>26</v>
      </c>
    </row>
    <row r="11" spans="1:22" x14ac:dyDescent="0.25">
      <c r="A11" s="4" t="s">
        <v>76</v>
      </c>
      <c r="B11" s="4" t="s">
        <v>77</v>
      </c>
      <c r="C11" s="4" t="s">
        <v>78</v>
      </c>
      <c r="D11" s="4"/>
      <c r="E11" s="4"/>
      <c r="F11" s="4"/>
      <c r="G11" s="4"/>
      <c r="H11" s="4"/>
      <c r="I11" s="4"/>
      <c r="J11" s="4"/>
      <c r="K11" s="5"/>
      <c r="L11" s="5"/>
      <c r="M11" s="5"/>
      <c r="N11" t="e">
        <f>VLOOKUP(B37,[1]append_geolocs!$A:$T,17,FALSE)</f>
        <v>#N/A</v>
      </c>
      <c r="O11" t="e">
        <f>VLOOKUP(B37,[1]append_geolocs!$A:$T,18,FALSE)</f>
        <v>#N/A</v>
      </c>
      <c r="P11" t="e">
        <f>VLOOKUP(B37,[1]append_geolocs!$A:$T,2,FALSE)</f>
        <v>#N/A</v>
      </c>
      <c r="Q11" t="e">
        <f>VLOOKUP(B37,[1]append_geolocs!$A:$T,3,FALSE)</f>
        <v>#N/A</v>
      </c>
      <c r="R11" t="e">
        <f>VLOOKUP($B37,[1]append_geolocs!$A:$T,4,FALSE)</f>
        <v>#N/A</v>
      </c>
      <c r="S11" t="e">
        <f>VLOOKUP($B37,[1]append_geolocs!$A:$T,19,FALSE)</f>
        <v>#N/A</v>
      </c>
      <c r="T11" t="e">
        <f>VLOOKUP($B37,[1]append_geolocs!$A:$T,20,FALSE)</f>
        <v>#N/A</v>
      </c>
      <c r="U11" t="e">
        <f>VLOOKUP($B37,[1]append_geolocs!$A:$T,5,FALSE)</f>
        <v>#N/A</v>
      </c>
      <c r="V11" t="s">
        <v>26</v>
      </c>
    </row>
    <row r="12" spans="1:22" x14ac:dyDescent="0.25">
      <c r="A12" s="4" t="s">
        <v>79</v>
      </c>
      <c r="B12" s="4" t="s">
        <v>80</v>
      </c>
      <c r="C12" s="4">
        <v>11</v>
      </c>
      <c r="D12" s="4"/>
      <c r="E12" s="4"/>
      <c r="F12" s="4"/>
      <c r="G12" s="4"/>
      <c r="H12" s="4"/>
      <c r="I12" s="4"/>
      <c r="J12" s="4"/>
      <c r="K12" s="5"/>
      <c r="L12" s="5"/>
      <c r="M12" s="5"/>
      <c r="N12" t="e">
        <f>VLOOKUP(B38,[1]append_geolocs!$A:$T,17,FALSE)</f>
        <v>#N/A</v>
      </c>
      <c r="O12" t="e">
        <f>VLOOKUP(B38,[1]append_geolocs!$A:$T,18,FALSE)</f>
        <v>#N/A</v>
      </c>
      <c r="P12" t="e">
        <f>VLOOKUP(B38,[1]append_geolocs!$A:$T,2,FALSE)</f>
        <v>#N/A</v>
      </c>
      <c r="Q12" t="e">
        <f>VLOOKUP(B38,[1]append_geolocs!$A:$T,3,FALSE)</f>
        <v>#N/A</v>
      </c>
      <c r="R12" t="e">
        <f>VLOOKUP($B38,[1]append_geolocs!$A:$T,4,FALSE)</f>
        <v>#N/A</v>
      </c>
      <c r="S12" t="e">
        <f>VLOOKUP($B38,[1]append_geolocs!$A:$T,19,FALSE)</f>
        <v>#N/A</v>
      </c>
      <c r="T12" t="e">
        <f>VLOOKUP($B38,[1]append_geolocs!$A:$T,20,FALSE)</f>
        <v>#N/A</v>
      </c>
      <c r="U12" t="e">
        <f>VLOOKUP($B38,[1]append_geolocs!$A:$T,5,FALSE)</f>
        <v>#N/A</v>
      </c>
      <c r="V12" t="s">
        <v>26</v>
      </c>
    </row>
    <row r="13" spans="1:22" x14ac:dyDescent="0.25">
      <c r="A13" s="4" t="s">
        <v>81</v>
      </c>
      <c r="B13" s="4" t="s">
        <v>82</v>
      </c>
      <c r="C13" s="6">
        <v>45273</v>
      </c>
      <c r="D13" s="4"/>
      <c r="E13" s="4"/>
      <c r="F13" s="4"/>
      <c r="G13" s="4"/>
      <c r="H13" s="4"/>
      <c r="I13" s="4"/>
      <c r="J13" s="4"/>
      <c r="K13" s="5"/>
      <c r="L13" s="5"/>
      <c r="M13" s="5"/>
      <c r="N13" t="e">
        <f>VLOOKUP(B39,[1]append_geolocs!$A:$T,17,FALSE)</f>
        <v>#N/A</v>
      </c>
      <c r="O13" t="e">
        <f>VLOOKUP(B39,[1]append_geolocs!$A:$T,18,FALSE)</f>
        <v>#N/A</v>
      </c>
      <c r="P13" t="e">
        <f>VLOOKUP(B39,[1]append_geolocs!$A:$T,2,FALSE)</f>
        <v>#N/A</v>
      </c>
      <c r="Q13" t="e">
        <f>VLOOKUP(B39,[1]append_geolocs!$A:$T,3,FALSE)</f>
        <v>#N/A</v>
      </c>
      <c r="R13" t="e">
        <f>VLOOKUP($B39,[1]append_geolocs!$A:$T,4,FALSE)</f>
        <v>#N/A</v>
      </c>
      <c r="S13" t="e">
        <f>VLOOKUP($B39,[1]append_geolocs!$A:$T,19,FALSE)</f>
        <v>#N/A</v>
      </c>
      <c r="T13" t="e">
        <f>VLOOKUP($B39,[1]append_geolocs!$A:$T,20,FALSE)</f>
        <v>#N/A</v>
      </c>
      <c r="U13" t="e">
        <f>VLOOKUP($B39,[1]append_geolocs!$A:$T,5,FALSE)</f>
        <v>#N/A</v>
      </c>
      <c r="V13" t="s">
        <v>26</v>
      </c>
    </row>
    <row r="14" spans="1:22" x14ac:dyDescent="0.25">
      <c r="A14" s="4" t="s">
        <v>83</v>
      </c>
      <c r="B14" s="4" t="s">
        <v>84</v>
      </c>
      <c r="C14" s="4" t="s">
        <v>85</v>
      </c>
      <c r="D14" s="4" t="s">
        <v>135</v>
      </c>
      <c r="E14" s="4" t="s">
        <v>86</v>
      </c>
      <c r="F14" s="4"/>
      <c r="G14" s="4"/>
      <c r="H14" s="4"/>
      <c r="I14" s="4"/>
      <c r="J14" s="4"/>
      <c r="K14" s="5"/>
      <c r="L14" s="5"/>
      <c r="M14" s="5"/>
    </row>
    <row r="15" spans="1:22" x14ac:dyDescent="0.25">
      <c r="A15" s="4" t="s">
        <v>87</v>
      </c>
      <c r="B15" s="4" t="s">
        <v>88</v>
      </c>
      <c r="C15" s="4" t="s">
        <v>89</v>
      </c>
      <c r="D15" s="4"/>
      <c r="E15" s="4"/>
      <c r="F15" s="4"/>
      <c r="G15" s="4"/>
      <c r="H15" s="4"/>
      <c r="I15" s="4"/>
      <c r="J15" s="4"/>
      <c r="K15" s="5"/>
      <c r="L15" s="5"/>
      <c r="M15" s="5"/>
    </row>
    <row r="16" spans="1:22" x14ac:dyDescent="0.25">
      <c r="A16" s="4" t="s">
        <v>90</v>
      </c>
      <c r="B16" s="4" t="s">
        <v>91</v>
      </c>
      <c r="C16" s="4" t="s">
        <v>92</v>
      </c>
      <c r="D16" s="4"/>
      <c r="E16" s="4"/>
      <c r="F16" s="4"/>
      <c r="G16" s="4"/>
      <c r="H16" s="4"/>
      <c r="I16" s="4"/>
      <c r="J16" s="4"/>
      <c r="K16" s="5"/>
      <c r="L16" s="5"/>
      <c r="M16" s="5"/>
    </row>
    <row r="17" spans="1:15" x14ac:dyDescent="0.25">
      <c r="A17" s="4" t="s">
        <v>93</v>
      </c>
      <c r="B17" s="4" t="s">
        <v>94</v>
      </c>
      <c r="C17" s="4" t="s">
        <v>136</v>
      </c>
      <c r="D17" s="4"/>
      <c r="E17" s="4"/>
      <c r="F17" s="4"/>
      <c r="G17" s="4"/>
      <c r="H17" s="4"/>
      <c r="I17" s="4"/>
      <c r="J17" s="4"/>
      <c r="K17" s="5"/>
      <c r="L17" s="5"/>
      <c r="M17" s="5"/>
    </row>
    <row r="18" spans="1:15" x14ac:dyDescent="0.25">
      <c r="A18" s="4" t="s">
        <v>95</v>
      </c>
      <c r="B18" s="4" t="s">
        <v>96</v>
      </c>
      <c r="C18" s="4" t="s">
        <v>97</v>
      </c>
      <c r="D18" s="4"/>
      <c r="E18" s="4"/>
      <c r="F18" s="4"/>
      <c r="G18" s="4"/>
      <c r="H18" s="4"/>
      <c r="I18" s="4"/>
      <c r="J18" s="4"/>
      <c r="K18" s="5"/>
      <c r="L18" s="5"/>
      <c r="M18" s="5"/>
    </row>
    <row r="19" spans="1:15" x14ac:dyDescent="0.25">
      <c r="A19" s="4" t="s">
        <v>98</v>
      </c>
      <c r="B19" s="4" t="s">
        <v>99</v>
      </c>
      <c r="C19" s="4" t="s">
        <v>100</v>
      </c>
      <c r="D19" s="4"/>
      <c r="E19" s="4"/>
      <c r="F19" s="4"/>
      <c r="G19" s="4"/>
      <c r="H19" s="4"/>
      <c r="I19" s="4"/>
      <c r="J19" s="4"/>
      <c r="K19" s="5"/>
      <c r="L19" s="5"/>
      <c r="M19" s="5"/>
    </row>
    <row r="20" spans="1:15" x14ac:dyDescent="0.25">
      <c r="A20" s="4" t="s">
        <v>101</v>
      </c>
      <c r="B20" s="4" t="s">
        <v>102</v>
      </c>
      <c r="C20" s="4" t="s">
        <v>103</v>
      </c>
      <c r="D20" s="4"/>
      <c r="E20" s="4"/>
      <c r="F20" s="4"/>
      <c r="G20" s="4"/>
      <c r="H20" s="4"/>
      <c r="I20" s="4"/>
      <c r="J20" s="4"/>
      <c r="K20" s="5"/>
      <c r="L20" s="5"/>
      <c r="M20" s="5"/>
    </row>
    <row r="21" spans="1:15" x14ac:dyDescent="0.25">
      <c r="A21" s="4" t="s">
        <v>104</v>
      </c>
      <c r="B21" s="4" t="s">
        <v>105</v>
      </c>
      <c r="C21" s="4" t="s">
        <v>106</v>
      </c>
      <c r="D21" s="4"/>
      <c r="E21" s="4"/>
      <c r="F21" s="4"/>
      <c r="G21" s="4"/>
      <c r="H21" s="4"/>
      <c r="I21" s="4"/>
      <c r="J21" s="4"/>
      <c r="K21" s="5"/>
      <c r="L21" s="5"/>
      <c r="M21" s="5"/>
    </row>
    <row r="22" spans="1:15" x14ac:dyDescent="0.25">
      <c r="A22" s="4" t="s">
        <v>107</v>
      </c>
      <c r="B22" s="4" t="s">
        <v>108</v>
      </c>
      <c r="C22" s="4" t="s">
        <v>109</v>
      </c>
      <c r="D22" s="4"/>
      <c r="E22" s="4"/>
      <c r="F22" s="4"/>
      <c r="G22" s="4"/>
      <c r="H22" s="4"/>
      <c r="I22" s="4"/>
      <c r="J22" s="4"/>
      <c r="K22" s="5"/>
      <c r="L22" s="5"/>
      <c r="M22" s="5"/>
    </row>
    <row r="23" spans="1:15" x14ac:dyDescent="0.25">
      <c r="A23" s="4" t="s">
        <v>110</v>
      </c>
      <c r="B23" s="4" t="s">
        <v>111</v>
      </c>
      <c r="C23" s="4">
        <v>55</v>
      </c>
      <c r="D23" s="4"/>
      <c r="E23" s="4"/>
      <c r="F23" s="4"/>
      <c r="G23" s="4"/>
      <c r="H23" s="4"/>
      <c r="I23" s="4"/>
      <c r="J23" s="4"/>
      <c r="K23" s="5"/>
      <c r="L23" s="5"/>
      <c r="M23" s="5"/>
    </row>
    <row r="24" spans="1:15" x14ac:dyDescent="0.25">
      <c r="A24" s="4" t="s">
        <v>112</v>
      </c>
      <c r="B24" s="4" t="s">
        <v>113</v>
      </c>
      <c r="C24" s="4" t="s">
        <v>114</v>
      </c>
      <c r="D24" s="4"/>
      <c r="E24" s="4"/>
      <c r="F24" s="4"/>
      <c r="G24" s="4"/>
      <c r="H24" s="4"/>
      <c r="I24" s="4"/>
      <c r="J24" s="4"/>
      <c r="K24" s="5"/>
      <c r="L24" s="5"/>
      <c r="M24" s="5"/>
    </row>
    <row r="25" spans="1:15" x14ac:dyDescent="0.25">
      <c r="A25" s="4" t="s">
        <v>115</v>
      </c>
      <c r="B25" s="4" t="s">
        <v>116</v>
      </c>
      <c r="C25" s="4" t="s">
        <v>66</v>
      </c>
      <c r="D25" s="4"/>
      <c r="E25" s="4"/>
      <c r="F25" s="4"/>
      <c r="G25" s="4"/>
      <c r="H25" s="4"/>
      <c r="I25" s="4"/>
      <c r="J25" s="4"/>
      <c r="K25" s="5"/>
      <c r="L25" s="5"/>
      <c r="M25" s="5"/>
    </row>
    <row r="26" spans="1:15" x14ac:dyDescent="0.25">
      <c r="A26" s="4" t="s">
        <v>117</v>
      </c>
      <c r="B26" s="4" t="s">
        <v>118</v>
      </c>
      <c r="C26" s="4" t="s">
        <v>137</v>
      </c>
      <c r="D26" s="4" t="s">
        <v>20</v>
      </c>
      <c r="E26" s="4"/>
      <c r="F26" s="4"/>
      <c r="G26" s="4"/>
      <c r="H26" s="4"/>
      <c r="I26" s="4"/>
      <c r="J26" s="4"/>
      <c r="K26" s="5"/>
      <c r="L26" s="5"/>
      <c r="M26" s="5"/>
    </row>
    <row r="27" spans="1:15" x14ac:dyDescent="0.25">
      <c r="A27" s="4" t="s">
        <v>119</v>
      </c>
      <c r="B27" t="s">
        <v>0</v>
      </c>
      <c r="C27" s="4" t="s">
        <v>10</v>
      </c>
      <c r="D27" t="s">
        <v>1</v>
      </c>
      <c r="E27" t="s">
        <v>2</v>
      </c>
      <c r="F27" t="s">
        <v>3</v>
      </c>
      <c r="G27" s="1" t="s">
        <v>4</v>
      </c>
      <c r="H27" s="1" t="s">
        <v>5</v>
      </c>
      <c r="I27" t="s">
        <v>6</v>
      </c>
      <c r="J27" t="s">
        <v>7</v>
      </c>
      <c r="K27" t="s">
        <v>8</v>
      </c>
      <c r="L27" s="2" t="s">
        <v>9</v>
      </c>
      <c r="N27" s="3"/>
      <c r="O27" s="3"/>
    </row>
    <row r="28" spans="1:15" x14ac:dyDescent="0.25">
      <c r="A28" s="4" t="s">
        <v>120</v>
      </c>
      <c r="B28" s="4" t="s">
        <v>121</v>
      </c>
      <c r="C28" s="4"/>
      <c r="E28"/>
      <c r="F28"/>
      <c r="J28"/>
    </row>
    <row r="29" spans="1:15" x14ac:dyDescent="0.25">
      <c r="A29" s="4" t="s">
        <v>122</v>
      </c>
      <c r="B29" t="s">
        <v>21</v>
      </c>
      <c r="C29" s="4" t="s">
        <v>134</v>
      </c>
      <c r="D29" t="s">
        <v>22</v>
      </c>
      <c r="E29">
        <v>1</v>
      </c>
      <c r="F29">
        <v>60</v>
      </c>
      <c r="G29" s="1">
        <v>137</v>
      </c>
      <c r="H29" s="1">
        <v>150</v>
      </c>
      <c r="I29" t="s">
        <v>23</v>
      </c>
      <c r="J29" t="s">
        <v>24</v>
      </c>
      <c r="K29" s="2" t="s">
        <v>25</v>
      </c>
      <c r="L29" s="2">
        <v>44966</v>
      </c>
    </row>
    <row r="30" spans="1:15" x14ac:dyDescent="0.25">
      <c r="A30" s="4" t="s">
        <v>123</v>
      </c>
      <c r="B30" t="s">
        <v>27</v>
      </c>
      <c r="D30" t="s">
        <v>22</v>
      </c>
      <c r="E30">
        <v>1</v>
      </c>
      <c r="F30">
        <v>80</v>
      </c>
      <c r="G30" s="1">
        <v>227</v>
      </c>
      <c r="H30" s="1">
        <v>240</v>
      </c>
      <c r="I30" t="s">
        <v>23</v>
      </c>
      <c r="J30" t="s">
        <v>28</v>
      </c>
      <c r="K30" s="2" t="s">
        <v>25</v>
      </c>
      <c r="L30" s="2">
        <v>44966</v>
      </c>
    </row>
    <row r="31" spans="1:15" x14ac:dyDescent="0.25">
      <c r="A31" s="4" t="s">
        <v>124</v>
      </c>
      <c r="B31" t="s">
        <v>29</v>
      </c>
      <c r="D31" t="s">
        <v>22</v>
      </c>
      <c r="E31">
        <v>1</v>
      </c>
      <c r="F31">
        <v>80</v>
      </c>
      <c r="G31" s="1">
        <v>97</v>
      </c>
      <c r="H31" s="1">
        <v>110</v>
      </c>
      <c r="I31" t="s">
        <v>30</v>
      </c>
      <c r="J31" t="s">
        <v>31</v>
      </c>
      <c r="K31" s="2" t="s">
        <v>25</v>
      </c>
      <c r="L31" s="2">
        <v>44978</v>
      </c>
    </row>
    <row r="32" spans="1:15" x14ac:dyDescent="0.25">
      <c r="A32" s="4" t="s">
        <v>125</v>
      </c>
      <c r="B32" t="s">
        <v>32</v>
      </c>
      <c r="D32" t="s">
        <v>22</v>
      </c>
      <c r="E32">
        <v>1</v>
      </c>
      <c r="F32">
        <v>85</v>
      </c>
      <c r="G32" s="1">
        <v>290</v>
      </c>
      <c r="H32" s="1">
        <v>303</v>
      </c>
      <c r="I32" t="s">
        <v>33</v>
      </c>
      <c r="J32" t="s">
        <v>34</v>
      </c>
      <c r="K32" s="2" t="s">
        <v>25</v>
      </c>
      <c r="L32" s="2">
        <v>44978</v>
      </c>
    </row>
    <row r="33" spans="1:12" x14ac:dyDescent="0.25">
      <c r="A33" s="4" t="s">
        <v>126</v>
      </c>
      <c r="B33" t="s">
        <v>35</v>
      </c>
      <c r="D33" t="s">
        <v>22</v>
      </c>
      <c r="E33">
        <v>1</v>
      </c>
      <c r="F33">
        <v>80</v>
      </c>
      <c r="G33" s="1">
        <v>67</v>
      </c>
      <c r="H33" s="1">
        <v>80</v>
      </c>
      <c r="I33" t="s">
        <v>33</v>
      </c>
      <c r="J33" t="s">
        <v>36</v>
      </c>
      <c r="K33" s="2" t="s">
        <v>25</v>
      </c>
      <c r="L33" s="2">
        <v>44979</v>
      </c>
    </row>
    <row r="34" spans="1:12" x14ac:dyDescent="0.25">
      <c r="A34" s="4" t="s">
        <v>127</v>
      </c>
      <c r="B34" t="s">
        <v>37</v>
      </c>
      <c r="D34" t="s">
        <v>22</v>
      </c>
      <c r="E34">
        <v>1</v>
      </c>
      <c r="F34">
        <v>15</v>
      </c>
      <c r="G34" s="1">
        <v>274</v>
      </c>
      <c r="H34" s="1">
        <v>287</v>
      </c>
      <c r="I34" t="s">
        <v>33</v>
      </c>
      <c r="J34" t="s">
        <v>38</v>
      </c>
      <c r="K34" s="2" t="s">
        <v>25</v>
      </c>
      <c r="L34" s="2">
        <v>44979</v>
      </c>
    </row>
    <row r="35" spans="1:12" x14ac:dyDescent="0.25">
      <c r="A35" s="4" t="s">
        <v>128</v>
      </c>
      <c r="B35" t="s">
        <v>39</v>
      </c>
      <c r="D35" t="s">
        <v>40</v>
      </c>
      <c r="E35">
        <v>63</v>
      </c>
      <c r="F35">
        <v>120</v>
      </c>
      <c r="G35" s="1">
        <v>41</v>
      </c>
      <c r="H35" s="1">
        <v>54</v>
      </c>
      <c r="I35" t="s">
        <v>41</v>
      </c>
      <c r="J35" t="s">
        <v>42</v>
      </c>
      <c r="K35" s="2" t="s">
        <v>25</v>
      </c>
      <c r="L35" s="2">
        <v>44979</v>
      </c>
    </row>
    <row r="36" spans="1:12" x14ac:dyDescent="0.25">
      <c r="A36" s="4" t="s">
        <v>129</v>
      </c>
      <c r="B36" t="s">
        <v>43</v>
      </c>
      <c r="D36" t="s">
        <v>22</v>
      </c>
      <c r="E36">
        <v>1</v>
      </c>
      <c r="F36">
        <v>75</v>
      </c>
      <c r="G36" s="1">
        <v>257</v>
      </c>
      <c r="H36" s="1">
        <v>270</v>
      </c>
      <c r="I36" t="s">
        <v>30</v>
      </c>
      <c r="J36" t="s">
        <v>44</v>
      </c>
      <c r="K36" s="2" t="s">
        <v>25</v>
      </c>
      <c r="L36" s="2">
        <v>44980</v>
      </c>
    </row>
    <row r="37" spans="1:12" x14ac:dyDescent="0.25">
      <c r="A37" s="4" t="s">
        <v>130</v>
      </c>
      <c r="B37" t="s">
        <v>45</v>
      </c>
      <c r="D37" t="s">
        <v>22</v>
      </c>
      <c r="E37">
        <v>1</v>
      </c>
      <c r="F37">
        <v>70</v>
      </c>
      <c r="G37" s="1">
        <v>247</v>
      </c>
      <c r="H37" s="1">
        <v>260</v>
      </c>
      <c r="I37" t="s">
        <v>30</v>
      </c>
      <c r="J37" t="s">
        <v>46</v>
      </c>
      <c r="K37" s="2" t="s">
        <v>25</v>
      </c>
      <c r="L37" s="2">
        <v>44980</v>
      </c>
    </row>
    <row r="38" spans="1:12" x14ac:dyDescent="0.25">
      <c r="A38" s="4" t="s">
        <v>131</v>
      </c>
      <c r="B38" t="s">
        <v>47</v>
      </c>
      <c r="D38" t="s">
        <v>22</v>
      </c>
      <c r="E38">
        <v>1</v>
      </c>
      <c r="F38">
        <v>80</v>
      </c>
      <c r="G38" s="1">
        <v>90</v>
      </c>
      <c r="H38" s="1">
        <v>103</v>
      </c>
      <c r="I38" t="s">
        <v>23</v>
      </c>
      <c r="J38" t="s">
        <v>48</v>
      </c>
      <c r="K38" s="2" t="s">
        <v>25</v>
      </c>
      <c r="L38" s="2">
        <v>44936</v>
      </c>
    </row>
    <row r="39" spans="1:12" x14ac:dyDescent="0.25">
      <c r="A39" s="4" t="s">
        <v>132</v>
      </c>
      <c r="B39" t="s">
        <v>49</v>
      </c>
      <c r="D39" t="s">
        <v>50</v>
      </c>
      <c r="E39">
        <v>37</v>
      </c>
      <c r="F39">
        <v>80</v>
      </c>
      <c r="G39" s="1">
        <v>11</v>
      </c>
      <c r="H39" s="1">
        <v>24</v>
      </c>
      <c r="I39" t="s">
        <v>50</v>
      </c>
      <c r="J39" t="s">
        <v>51</v>
      </c>
      <c r="K39" s="2" t="s">
        <v>25</v>
      </c>
      <c r="L39" s="2">
        <v>44957</v>
      </c>
    </row>
    <row r="40" spans="1:12" x14ac:dyDescent="0.25">
      <c r="A40" s="4" t="s">
        <v>133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AF25646133B409A2D6CE175932039" ma:contentTypeVersion="17" ma:contentTypeDescription="Create a new document." ma:contentTypeScope="" ma:versionID="22bcf4ce24ca43cf31f9afbbb8743cd4">
  <xsd:schema xmlns:xsd="http://www.w3.org/2001/XMLSchema" xmlns:xs="http://www.w3.org/2001/XMLSchema" xmlns:p="http://schemas.microsoft.com/office/2006/metadata/properties" xmlns:ns2="0b66d26e-fcda-4bf5-8b95-60c33e9423f3" xmlns:ns3="82838d0f-89f9-4d75-a83b-7971522324d9" targetNamespace="http://schemas.microsoft.com/office/2006/metadata/properties" ma:root="true" ma:fieldsID="6d13c7a883d0854db56d341ff7cb15d9" ns2:_="" ns3:_="">
    <xsd:import namespace="0b66d26e-fcda-4bf5-8b95-60c33e9423f3"/>
    <xsd:import namespace="82838d0f-89f9-4d75-a83b-7971522324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6d26e-fcda-4bf5-8b95-60c33e9423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8c3d97d-70e5-4b6d-8b13-73f4fe07ae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38d0f-89f9-4d75-a83b-7971522324d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e838067-14e6-454f-9589-ed1f6773cf21}" ma:internalName="TaxCatchAll" ma:showField="CatchAllData" ma:web="82838d0f-89f9-4d75-a83b-7971522324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66d26e-fcda-4bf5-8b95-60c33e9423f3">
      <Terms xmlns="http://schemas.microsoft.com/office/infopath/2007/PartnerControls"/>
    </lcf76f155ced4ddcb4097134ff3c332f>
    <TaxCatchAll xmlns="82838d0f-89f9-4d75-a83b-7971522324d9" xsi:nil="true"/>
  </documentManagement>
</p:properties>
</file>

<file path=customXml/itemProps1.xml><?xml version="1.0" encoding="utf-8"?>
<ds:datastoreItem xmlns:ds="http://schemas.openxmlformats.org/officeDocument/2006/customXml" ds:itemID="{8EAC5BC1-957A-4F7E-8366-27D061E3C7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66d26e-fcda-4bf5-8b95-60c33e9423f3"/>
    <ds:schemaRef ds:uri="82838d0f-89f9-4d75-a83b-7971522324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B55DD2-DFF7-4453-A054-C27C2BEB36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6D42F0-6A7A-44AA-9B12-735F689BF1FB}">
  <ds:schemaRefs>
    <ds:schemaRef ds:uri="http://schemas.microsoft.com/office/2006/metadata/properties"/>
    <ds:schemaRef ds:uri="http://schemas.microsoft.com/office/infopath/2007/PartnerControls"/>
    <ds:schemaRef ds:uri="0b66d26e-fcda-4bf5-8b95-60c33e9423f3"/>
    <ds:schemaRef ds:uri="82838d0f-89f9-4d75-a83b-7971522324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Lintner</dc:creator>
  <cp:lastModifiedBy>Alexandra Lintner</cp:lastModifiedBy>
  <dcterms:created xsi:type="dcterms:W3CDTF">2023-12-12T22:55:33Z</dcterms:created>
  <dcterms:modified xsi:type="dcterms:W3CDTF">2023-12-13T04:16:38Z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0x010100E69AF25646133B409A2D6CE175932039</vt:lpwstr>
  </property>
  <property fmtid="{D5CDD505-2E9C-101B-9397-08002B2CF9AE}" pid="3" name="MediaServiceImageTags">
    <vt:lpwstr/>
  </property>
</Properties>
</file>