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Deep Leads North\Related data files\"/>
    </mc:Choice>
  </mc:AlternateContent>
  <xr:revisionPtr revIDLastSave="0" documentId="13_ncr:1_{B774B442-5EDD-4C45-8DC2-B0417AD5B9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62" i="2" l="1"/>
  <c r="B62" i="2"/>
  <c r="C9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A31" i="2" l="1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C18" i="1"/>
  <c r="C12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I38" i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H38" i="1"/>
  <c r="G38" i="1"/>
  <c r="E38" i="1"/>
  <c r="D38" i="1"/>
  <c r="B38" i="1"/>
  <c r="C38" i="1" s="1"/>
  <c r="H37" i="1"/>
  <c r="G37" i="1"/>
  <c r="E37" i="1"/>
  <c r="D37" i="1"/>
  <c r="B37" i="1"/>
  <c r="C37" i="1" s="1"/>
  <c r="A6" i="2"/>
  <c r="A5" i="2"/>
  <c r="C13" i="1"/>
  <c r="C10" i="1"/>
  <c r="H63" i="1"/>
  <c r="G63" i="1"/>
  <c r="E63" i="1"/>
  <c r="D63" i="1"/>
  <c r="B63" i="1"/>
  <c r="C63" i="1" s="1"/>
  <c r="H62" i="1"/>
  <c r="G62" i="1"/>
  <c r="E62" i="1"/>
  <c r="D62" i="1"/>
  <c r="B62" i="1"/>
  <c r="C62" i="1" s="1"/>
  <c r="H61" i="1"/>
  <c r="G61" i="1"/>
  <c r="E61" i="1"/>
  <c r="D61" i="1"/>
  <c r="B61" i="1"/>
  <c r="C61" i="1" s="1"/>
  <c r="H60" i="1"/>
  <c r="G60" i="1"/>
  <c r="E60" i="1"/>
  <c r="D60" i="1"/>
  <c r="B60" i="1"/>
  <c r="C60" i="1" s="1"/>
  <c r="H59" i="1"/>
  <c r="G59" i="1"/>
  <c r="E59" i="1"/>
  <c r="D59" i="1"/>
  <c r="B59" i="1"/>
  <c r="C59" i="1" s="1"/>
  <c r="H58" i="1"/>
  <c r="G58" i="1"/>
  <c r="E58" i="1"/>
  <c r="D58" i="1"/>
  <c r="B58" i="1"/>
  <c r="C58" i="1" s="1"/>
  <c r="H57" i="1"/>
  <c r="G57" i="1"/>
  <c r="E57" i="1"/>
  <c r="D57" i="1"/>
  <c r="B57" i="1"/>
  <c r="C57" i="1" s="1"/>
  <c r="H56" i="1"/>
  <c r="G56" i="1"/>
  <c r="E56" i="1"/>
  <c r="D56" i="1"/>
  <c r="B56" i="1"/>
  <c r="C56" i="1" s="1"/>
  <c r="H55" i="1"/>
  <c r="G55" i="1"/>
  <c r="E55" i="1"/>
  <c r="D55" i="1"/>
  <c r="B55" i="1"/>
  <c r="C55" i="1" s="1"/>
  <c r="H54" i="1"/>
  <c r="G54" i="1"/>
  <c r="E54" i="1"/>
  <c r="D54" i="1"/>
  <c r="B54" i="1"/>
  <c r="C54" i="1" s="1"/>
  <c r="H53" i="1"/>
  <c r="G53" i="1"/>
  <c r="E53" i="1"/>
  <c r="D53" i="1"/>
  <c r="B53" i="1"/>
  <c r="C53" i="1" s="1"/>
  <c r="H52" i="1"/>
  <c r="G52" i="1"/>
  <c r="E52" i="1"/>
  <c r="D52" i="1"/>
  <c r="B52" i="1"/>
  <c r="C52" i="1" s="1"/>
  <c r="H51" i="1"/>
  <c r="G51" i="1"/>
  <c r="E51" i="1"/>
  <c r="D51" i="1"/>
  <c r="B51" i="1"/>
  <c r="C51" i="1" s="1"/>
  <c r="H50" i="1"/>
  <c r="G50" i="1"/>
  <c r="E50" i="1"/>
  <c r="D50" i="1"/>
  <c r="B50" i="1"/>
  <c r="C50" i="1" s="1"/>
  <c r="H49" i="1"/>
  <c r="G49" i="1"/>
  <c r="E49" i="1"/>
  <c r="D49" i="1"/>
  <c r="B49" i="1"/>
  <c r="C49" i="1" s="1"/>
  <c r="H48" i="1"/>
  <c r="G48" i="1"/>
  <c r="E48" i="1"/>
  <c r="D48" i="1"/>
  <c r="B48" i="1"/>
  <c r="C48" i="1" s="1"/>
  <c r="H47" i="1"/>
  <c r="G47" i="1"/>
  <c r="E47" i="1"/>
  <c r="D47" i="1"/>
  <c r="B47" i="1"/>
  <c r="C47" i="1" s="1"/>
  <c r="H46" i="1"/>
  <c r="G46" i="1"/>
  <c r="E46" i="1"/>
  <c r="D46" i="1"/>
  <c r="B46" i="1"/>
  <c r="C46" i="1" s="1"/>
  <c r="H45" i="1"/>
  <c r="G45" i="1"/>
  <c r="E45" i="1"/>
  <c r="D45" i="1"/>
  <c r="B45" i="1"/>
  <c r="C45" i="1" s="1"/>
  <c r="H44" i="1"/>
  <c r="G44" i="1"/>
  <c r="E44" i="1"/>
  <c r="D44" i="1"/>
  <c r="B44" i="1"/>
  <c r="C44" i="1" s="1"/>
  <c r="H43" i="1"/>
  <c r="G43" i="1"/>
  <c r="E43" i="1"/>
  <c r="D43" i="1"/>
  <c r="B43" i="1"/>
  <c r="C43" i="1" s="1"/>
  <c r="H42" i="1"/>
  <c r="G42" i="1"/>
  <c r="E42" i="1"/>
  <c r="D42" i="1"/>
  <c r="B42" i="1"/>
  <c r="C42" i="1" s="1"/>
  <c r="H41" i="1"/>
  <c r="G41" i="1"/>
  <c r="E41" i="1"/>
  <c r="D41" i="1"/>
  <c r="B41" i="1"/>
  <c r="C41" i="1" s="1"/>
  <c r="H40" i="1"/>
  <c r="G40" i="1"/>
  <c r="E40" i="1"/>
  <c r="D40" i="1"/>
  <c r="B40" i="1"/>
  <c r="C40" i="1" s="1"/>
  <c r="G39" i="1"/>
  <c r="H39" i="1"/>
  <c r="E39" i="1"/>
  <c r="D39" i="1"/>
  <c r="B39" i="1"/>
  <c r="C39" i="1" s="1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J13" i="1" l="1"/>
  <c r="J23" i="1" l="1"/>
  <c r="J17" i="1"/>
  <c r="C15" i="1" s="1"/>
  <c r="J21" i="1"/>
  <c r="C21" i="1" s="1"/>
  <c r="J19" i="1"/>
  <c r="C19" i="1" s="1"/>
  <c r="J16" i="1"/>
  <c r="C17" i="1" s="1"/>
  <c r="J20" i="1"/>
  <c r="C16" i="1" s="1"/>
  <c r="J24" i="1"/>
  <c r="C20" i="1" s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5" authorId="0" shapeId="0" xr:uid="{561FE37F-E5B5-4C76-BFF7-17EDAA01BD73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FF3B65F1-90BC-4A1C-B34D-027A831B672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FA77640C-8D9D-4EDA-912E-5E1B44C3139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I18" authorId="0" shapeId="0" xr:uid="{F5F87172-3F9F-4F2F-A134-E32DA2F37CF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9" authorId="0" shapeId="0" xr:uid="{A09A2E52-580A-45F7-98B3-4E10DBFD948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20" authorId="0" shapeId="0" xr:uid="{7D7A33E2-2217-40EE-8FC8-5601C39EDF3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1" authorId="0" shapeId="0" xr:uid="{4CAC7093-FAF6-48C7-BF9F-A187B0193B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2" authorId="0" shapeId="0" xr:uid="{9A2E6D21-3C34-4EB3-9B37-8587A4F3D41C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4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4" authorId="0" shapeId="0" xr:uid="{B57355C3-DABF-44C7-A3A2-410939A124F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      Surface sample</t>
        </r>
      </text>
    </comment>
    <comment ref="B26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I33" authorId="0" shapeId="0" xr:uid="{00000000-0006-0000-0000-000017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N33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Description of surface sample (less than 200 characters)
</t>
        </r>
      </text>
    </comment>
    <comment ref="P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<sst xmlns="http://schemas.openxmlformats.org/spreadsheetml/2006/main" count="542" uniqueCount="182">
  <si>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</si>
  <si>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</si>
  <si>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</si>
  <si>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</si>
  <si>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</si>
  <si>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</si>
  <si>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</si>
  <si>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</si>
  <si>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</si>
  <si>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</si>
  <si>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</si>
  <si>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</si>
  <si>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</si>
  <si>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</si>
  <si>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</si>
  <si>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</si>
  <si>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</si>
  <si>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</si>
  <si>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</si>
  <si>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</si>
  <si>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</si>
  <si>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</si>
  <si>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</si>
  <si>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</si>
  <si>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</si>
  <si>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</si>
  <si>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</si>
  <si>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</si>
  <si>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</si>
  <si>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</si>
  <si>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</si>
  <si>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</si>
  <si>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H0304</t>
  </si>
  <si>
    <t>Downhole_survey_data_file</t>
  </si>
  <si>
    <t>H0400</t>
  </si>
  <si>
    <t>Drill_code</t>
  </si>
  <si>
    <t>H0401</t>
  </si>
  <si>
    <t>Drill_contractor</t>
  </si>
  <si>
    <t>H0402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</si>
  <si>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</si>
  <si>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</si>
  <si>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</si>
  <si>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</si>
  <si>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</si>
  <si>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</si>
  <si>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</si>
  <si>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</si>
  <si>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</si>
  <si>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</si>
  <si>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</si>
  <si>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</si>
  <si>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</si>
  <si>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</si>
  <si>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</si>
  <si>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</si>
  <si>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</si>
  <si>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</si>
  <si>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Easting</t>
  </si>
  <si>
    <t>Northing</t>
  </si>
  <si>
    <t>Elevation</t>
  </si>
  <si>
    <t>Total_depth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</si>
  <si>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</si>
  <si>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</si>
  <si>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</si>
  <si>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</si>
  <si>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</si>
  <si>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</si>
  <si>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</si>
  <si>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</si>
  <si>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</si>
  <si>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</si>
  <si>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EOF</t>
  </si>
  <si>
    <t>TAS</t>
  </si>
  <si>
    <t xml:space="preserve">metres </t>
  </si>
  <si>
    <t>degrees</t>
  </si>
  <si>
    <t>END OF FILE</t>
  </si>
  <si>
    <t>H0307</t>
  </si>
  <si>
    <t>Lithology_code_file</t>
  </si>
  <si>
    <t>H0308</t>
  </si>
  <si>
    <t>File verification list</t>
  </si>
  <si>
    <t>H0318</t>
  </si>
  <si>
    <t>QAQC_data_file</t>
  </si>
  <si>
    <t>SL_1</t>
  </si>
  <si>
    <t>Surface_Geochem_data_file</t>
  </si>
  <si>
    <t>H0305</t>
  </si>
  <si>
    <t>Sample_Id</t>
  </si>
  <si>
    <t>Drill_description</t>
  </si>
  <si>
    <t>Sample_description</t>
  </si>
  <si>
    <t>Survey_accuracy</t>
  </si>
  <si>
    <t xml:space="preserve">If more than one survey type used </t>
  </si>
  <si>
    <t>Export from ABx file</t>
  </si>
  <si>
    <t>GDA94</t>
  </si>
  <si>
    <t>Continuity check</t>
  </si>
  <si>
    <t>Hole ID</t>
  </si>
  <si>
    <t>Longitude</t>
  </si>
  <si>
    <t>Elevation GPS</t>
  </si>
  <si>
    <t>Elevation LiDAR 1m</t>
  </si>
  <si>
    <t>n.a.</t>
  </si>
  <si>
    <t>ABx 4 Pty Ltd</t>
  </si>
  <si>
    <t>ABx4 Pty Ltd</t>
  </si>
  <si>
    <t>Aircore Reverse circulation</t>
  </si>
  <si>
    <t>eDrill Australia contractors Wynyard, Tasmania</t>
  </si>
  <si>
    <t>AHD</t>
  </si>
  <si>
    <t>UTM</t>
  </si>
  <si>
    <t>Projected</t>
  </si>
  <si>
    <t>GPS</t>
  </si>
  <si>
    <t>Hole collar</t>
  </si>
  <si>
    <t>Mixed soil, gravel,clay, some carry-over</t>
  </si>
  <si>
    <t>Usually not assayed</t>
  </si>
  <si>
    <t>Surface_location_data_file</t>
  </si>
  <si>
    <t>Geophysics Reports (separate)</t>
  </si>
  <si>
    <t>Max Depth</t>
  </si>
  <si>
    <t>RC</t>
  </si>
  <si>
    <t>Aircore Reverse Circulation</t>
  </si>
  <si>
    <t>metres (LiDAR)</t>
  </si>
  <si>
    <t>metres (GPS)</t>
  </si>
  <si>
    <t>Related Data Files List(standardising this finicky process)</t>
  </si>
  <si>
    <t>Company use only</t>
  </si>
  <si>
    <t>EL102021</t>
  </si>
  <si>
    <t>EDGI-9 Bryans Road</t>
  </si>
  <si>
    <t>WGS84 55S</t>
  </si>
  <si>
    <t>Latitude</t>
  </si>
  <si>
    <t>RM355</t>
  </si>
  <si>
    <t>RM356</t>
  </si>
  <si>
    <t>RM357</t>
  </si>
  <si>
    <t>RM358</t>
  </si>
  <si>
    <t>RM359</t>
  </si>
  <si>
    <t>RM360</t>
  </si>
  <si>
    <t>RM361</t>
  </si>
  <si>
    <t>RM362</t>
  </si>
  <si>
    <t>RM363</t>
  </si>
  <si>
    <t>RM364</t>
  </si>
  <si>
    <t>RM365</t>
  </si>
  <si>
    <t>RM366</t>
  </si>
  <si>
    <t>RM367</t>
  </si>
  <si>
    <t>RM368</t>
  </si>
  <si>
    <t>RM369</t>
  </si>
  <si>
    <t>RM370</t>
  </si>
  <si>
    <t>RM371</t>
  </si>
  <si>
    <t>RM372</t>
  </si>
  <si>
    <t>RM373</t>
  </si>
  <si>
    <t>RM374</t>
  </si>
  <si>
    <t>RM375</t>
  </si>
  <si>
    <t>RM376</t>
  </si>
  <si>
    <t>RM377</t>
  </si>
  <si>
    <t>RM378</t>
  </si>
  <si>
    <t>RM379</t>
  </si>
  <si>
    <t>RM380</t>
  </si>
  <si>
    <t>RM381</t>
  </si>
  <si>
    <t>RM382</t>
  </si>
  <si>
    <t>RM386</t>
  </si>
  <si>
    <t>RM387</t>
  </si>
  <si>
    <t>RM388</t>
  </si>
  <si>
    <t>RM389</t>
  </si>
  <si>
    <t>RM435</t>
  </si>
  <si>
    <t>RM436</t>
  </si>
  <si>
    <t>RM437</t>
  </si>
  <si>
    <t>RM438</t>
  </si>
  <si>
    <t>RM439</t>
  </si>
  <si>
    <t>RM440</t>
  </si>
  <si>
    <t>RM441</t>
  </si>
  <si>
    <t>RM442</t>
  </si>
  <si>
    <t>RM443</t>
  </si>
  <si>
    <t>RM444</t>
  </si>
  <si>
    <t>RM445</t>
  </si>
  <si>
    <t>RM446</t>
  </si>
  <si>
    <t>RM447</t>
  </si>
  <si>
    <t>RM448</t>
  </si>
  <si>
    <t>RM449</t>
  </si>
  <si>
    <t>RM450</t>
  </si>
  <si>
    <t>RM451</t>
  </si>
  <si>
    <t>RM452</t>
  </si>
  <si>
    <t>RM453</t>
  </si>
  <si>
    <t>RM454</t>
  </si>
  <si>
    <t>RM455</t>
  </si>
  <si>
    <t>RM456</t>
  </si>
  <si>
    <t>RM457</t>
  </si>
  <si>
    <t>RM458</t>
  </si>
  <si>
    <t xml:space="preserve">Holes </t>
  </si>
  <si>
    <t>on EL10/2021</t>
  </si>
  <si>
    <t>Total metres drilled</t>
  </si>
  <si>
    <t>Downhole_logging_data_file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</si>
</sst>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abic Typesetting"/>
      <family val="4"/>
      <charset val="178"/>
    </font>
    <font>
      <i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6" fillId="0" borderId="0"/>
    <xf numFmtId="0" fontId="5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37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3" fillId="0" borderId="0" xfId="0" applyNumberFormat="1" applyFont="1" applyAlignment="1">
      <alignment horizontal="left"/>
    </xf>
    <xf numFmtId="0" fontId="27" fillId="0" borderId="0" xfId="0" applyFont="1"/>
    <xf numFmtId="1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1" fontId="28" fillId="0" borderId="0" xfId="0" applyNumberFormat="1" applyFont="1"/>
    <xf numFmtId="0" fontId="0" fillId="0" borderId="0" xfId="0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11" xfId="0" applyFont="1" applyBorder="1" applyAlignment="1">
      <alignment horizontal="left" vertical="center"/>
    </xf>
    <xf numFmtId="0" fontId="31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3" fillId="0" borderId="0" xfId="0" applyFont="1" applyAlignment="1">
      <alignment vertical="center"/>
    </xf>
    <xf numFmtId="165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3" fillId="33" borderId="0" xfId="0" applyFont="1" applyFill="1"/>
    <xf numFmtId="0" fontId="23" fillId="34" borderId="0" xfId="0" applyFont="1" applyFill="1" applyAlignment="1">
      <alignment horizontal="left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1" fontId="34" fillId="0" borderId="0" xfId="0" applyNumberFormat="1" applyFont="1"/>
    <xf numFmtId="1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center" vertical="center"/>
    </xf>
    <xf numFmtId="0" fontId="29" fillId="0" borderId="0" xfId="0" applyFont="1"/>
    <xf numFmtId="1" fontId="29" fillId="0" borderId="0" xfId="0" applyNumberFormat="1" applyFont="1"/>
    <xf numFmtId="0" fontId="29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right" vertical="center" inden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1"/>
  <sheetViews>
    <sheetView tabSelected="1" topLeftCell="A7" workbookViewId="0">
      <selection activeCell="J19" sqref="J19"/>
    </sheetView>
  </sheetViews>
  <sheetFormatPr defaultColWidth="8.453125" defaultRowHeight="12.5" x14ac:dyDescent="0.25"/>
  <cols>
    <col min="1" max="1" width="6.36328125" style="2" bestFit="1" customWidth="1"/>
    <col min="2" max="2" width="26.6328125" style="2" customWidth="1"/>
    <col min="3" max="3" width="12.453125" style="2" customWidth="1"/>
    <col min="4" max="4" width="10" style="2" customWidth="1"/>
    <col min="5" max="5" width="9.6328125" style="2" customWidth="1"/>
    <col min="6" max="6" width="12" style="2" bestFit="1" customWidth="1"/>
    <col min="7" max="7" width="13.36328125" style="2" bestFit="1" customWidth="1"/>
    <col min="8" max="8" width="10.6328125" style="2" customWidth="1"/>
    <col min="9" max="9" width="23.453125" style="2" bestFit="1" customWidth="1"/>
    <col min="10" max="10" width="26.36328125" style="2" bestFit="1" customWidth="1"/>
    <col min="11" max="11" width="11.81640625" style="2" customWidth="1"/>
    <col min="12" max="13" width="12.453125" style="2" customWidth="1"/>
    <col min="14" max="14" width="34.453125" style="2" bestFit="1" customWidth="1"/>
    <col min="15" max="15" width="17.81640625" style="2" bestFit="1" customWidth="1"/>
    <col min="16" max="16" width="21.1796875" style="2" customWidth="1"/>
    <col min="17" max="17" width="19.81640625" style="2" customWidth="1"/>
    <col min="18" max="16384" width="8.453125" style="2"/>
  </cols>
  <sheetData>
    <row r="1" spans="1:12" x14ac:dyDescent="0.25">
      <c r="A1" s="2" t="s">
        <v>0</v>
      </c>
      <c r="B1" s="2" t="s">
        <v>1</v>
      </c>
      <c r="C1" s="3">
        <v>1</v>
      </c>
    </row>
    <row r="2" spans="1:12" ht="15" x14ac:dyDescent="0.5">
      <c r="A2" s="2" t="s">
        <v>2</v>
      </c>
      <c r="B2" s="2" t="s">
        <v>3</v>
      </c>
      <c r="C2" s="9">
        <v>45622</v>
      </c>
      <c r="I2" s="11"/>
    </row>
    <row r="3" spans="1:12" ht="15" x14ac:dyDescent="0.5">
      <c r="A3" s="2" t="s">
        <v>4</v>
      </c>
      <c r="B3" s="2" t="s">
        <v>5</v>
      </c>
      <c r="C3" s="9">
        <v>45625</v>
      </c>
      <c r="I3" s="11"/>
    </row>
    <row r="4" spans="1:12" x14ac:dyDescent="0.25">
      <c r="A4" s="2" t="s">
        <v>6</v>
      </c>
      <c r="B4" s="2" t="s">
        <v>7</v>
      </c>
      <c r="C4" s="3" t="s">
        <v>72</v>
      </c>
    </row>
    <row r="5" spans="1:12" x14ac:dyDescent="0.25">
      <c r="A5" s="2" t="s">
        <v>8</v>
      </c>
      <c r="B5" s="2" t="s">
        <v>9</v>
      </c>
      <c r="C5" s="3" t="s">
        <v>118</v>
      </c>
      <c r="L5" s="18"/>
    </row>
    <row r="6" spans="1:12" ht="15" x14ac:dyDescent="0.5">
      <c r="A6" s="2" t="s">
        <v>10</v>
      </c>
      <c r="B6" s="2" t="s">
        <v>11</v>
      </c>
      <c r="C6" s="3" t="s">
        <v>98</v>
      </c>
      <c r="H6" s="10"/>
      <c r="L6" s="18"/>
    </row>
    <row r="7" spans="1:12" ht="15" x14ac:dyDescent="0.5">
      <c r="A7" s="2" t="s">
        <v>12</v>
      </c>
      <c r="B7" s="2" t="s">
        <v>13</v>
      </c>
      <c r="C7" s="3" t="s">
        <v>119</v>
      </c>
      <c r="H7" s="10"/>
      <c r="L7" s="18"/>
    </row>
    <row r="8" spans="1:12" ht="15" x14ac:dyDescent="0.5">
      <c r="A8" s="2" t="s">
        <v>14</v>
      </c>
      <c r="B8" s="2" t="s">
        <v>15</v>
      </c>
      <c r="C8" s="3" t="s">
        <v>99</v>
      </c>
      <c r="H8" s="10"/>
      <c r="L8" s="18"/>
    </row>
    <row r="9" spans="1:12" x14ac:dyDescent="0.25">
      <c r="A9" s="2" t="s">
        <v>16</v>
      </c>
      <c r="B9" s="2" t="s">
        <v>17</v>
      </c>
      <c r="C9" s="9">
        <f>C10-365-10</f>
        <v>45250</v>
      </c>
      <c r="L9" s="18"/>
    </row>
    <row r="10" spans="1:12" x14ac:dyDescent="0.25">
      <c r="A10" s="2" t="s">
        <v>18</v>
      </c>
      <c r="B10" s="2" t="s">
        <v>19</v>
      </c>
      <c r="C10" s="9">
        <f>C3</f>
        <v>45625</v>
      </c>
      <c r="L10" s="18"/>
    </row>
    <row r="11" spans="1:12" ht="15" x14ac:dyDescent="0.5">
      <c r="A11" s="2" t="s">
        <v>20</v>
      </c>
      <c r="B11" s="2" t="s">
        <v>21</v>
      </c>
      <c r="C11" s="3" t="s">
        <v>82</v>
      </c>
      <c r="H11" s="10"/>
      <c r="L11" s="18"/>
    </row>
    <row r="12" spans="1:12" ht="15" x14ac:dyDescent="0.5">
      <c r="A12" s="2" t="s">
        <v>22</v>
      </c>
      <c r="B12" s="2" t="s">
        <v>23</v>
      </c>
      <c r="C12" s="28">
        <f>COUNTA(A37:A4672)-1</f>
        <v>56</v>
      </c>
      <c r="D12" s="3"/>
      <c r="H12" s="10"/>
      <c r="L12" s="18"/>
    </row>
    <row r="13" spans="1:12" x14ac:dyDescent="0.25">
      <c r="A13" s="2" t="s">
        <v>24</v>
      </c>
      <c r="B13" s="2" t="s">
        <v>25</v>
      </c>
      <c r="C13" s="9">
        <f>C2</f>
        <v>45622</v>
      </c>
      <c r="D13" s="3"/>
      <c r="I13" s="27" t="s">
        <v>117</v>
      </c>
      <c r="J13" s="27" t="str">
        <f>C5&amp;"_"&amp;YEAR(C10)&amp;IF(MONTH(C10)&lt;10,"0"&amp;MONTH(C10),MONTH(C10))</f>
        <v>EL102021_202411</v>
      </c>
      <c r="K13" s="27"/>
      <c r="L13" s="18"/>
    </row>
    <row r="14" spans="1:12" ht="14.5" x14ac:dyDescent="0.25">
      <c r="A14" s="2" t="s">
        <v>26</v>
      </c>
      <c r="B14" s="2" t="s">
        <v>27</v>
      </c>
      <c r="D14" s="3"/>
      <c r="I14" s="23" t="s">
        <v>116</v>
      </c>
      <c r="J14" s="15"/>
    </row>
    <row r="15" spans="1:12" x14ac:dyDescent="0.25">
      <c r="A15" s="2" t="s">
        <v>28</v>
      </c>
      <c r="B15" s="2" t="s">
        <v>29</v>
      </c>
      <c r="C15" s="2" t="str">
        <f>J17</f>
        <v>EL102021_202411_04_DL_1.xlsx</v>
      </c>
      <c r="D15" s="3"/>
      <c r="I15" s="16" t="s">
        <v>109</v>
      </c>
      <c r="J15" s="17" t="str">
        <f>$J$13&amp;"_02_SL_1.xlsx"</f>
        <v>EL102021_202411_02_SL_1.xlsx</v>
      </c>
      <c r="K15" s="18"/>
    </row>
    <row r="16" spans="1:12" x14ac:dyDescent="0.25">
      <c r="A16" s="2" t="s">
        <v>30</v>
      </c>
      <c r="B16" s="2" t="s">
        <v>31</v>
      </c>
      <c r="C16" s="2" t="str">
        <f>J20</f>
        <v>EL102021_202411_06_DG_1.xlsx</v>
      </c>
      <c r="D16" s="3"/>
      <c r="I16" s="19" t="s">
        <v>33</v>
      </c>
      <c r="J16" s="19" t="str">
        <f>$J$13&amp;"_03_DS_1.xlsx"</f>
        <v>EL102021_202411_03_DS_1.xlsx</v>
      </c>
      <c r="K16" s="18"/>
    </row>
    <row r="17" spans="1:21" x14ac:dyDescent="0.25">
      <c r="A17" s="2" t="s">
        <v>32</v>
      </c>
      <c r="B17" s="2" t="s">
        <v>33</v>
      </c>
      <c r="C17" s="2" t="str">
        <f>J16</f>
        <v>EL102021_202411_03_DS_1.xlsx</v>
      </c>
      <c r="D17" s="3"/>
      <c r="I17" s="19" t="s">
        <v>29</v>
      </c>
      <c r="J17" s="19" t="str">
        <f>$J$13&amp;"_04_DL_1.xlsx"</f>
        <v>EL102021_202411_04_DL_1.xlsx</v>
      </c>
      <c r="K17" s="18"/>
    </row>
    <row r="18" spans="1:21" x14ac:dyDescent="0.25">
      <c r="A18" s="2" t="s">
        <v>84</v>
      </c>
      <c r="B18" s="2" t="s">
        <v>83</v>
      </c>
      <c r="C18" s="2" t="str">
        <f>J22</f>
        <v>n.a.</v>
      </c>
      <c r="D18" s="3"/>
      <c r="I18" s="19" t="s">
        <v>181</v>
      </c>
      <c r="J18" s="19" t="str">
        <f>$J$13&amp;"_04a_DL_1.xlsx"</f>
        <v>EL102021_202411_04a_DL_1.xlsx</v>
      </c>
      <c r="K18" s="18"/>
    </row>
    <row r="19" spans="1:21" x14ac:dyDescent="0.25">
      <c r="A19" s="1" t="s">
        <v>76</v>
      </c>
      <c r="B19" s="1" t="s">
        <v>77</v>
      </c>
      <c r="C19" s="2" t="str">
        <f>J19</f>
        <v>EL102021_202411_05_LithologyCodes.xlsx</v>
      </c>
      <c r="D19" s="3"/>
      <c r="I19" s="20" t="s">
        <v>77</v>
      </c>
      <c r="J19" s="19" t="str">
        <f>$J$13&amp;"_05_LithologyCodes.xlsx"</f>
        <v>EL102021_202411_05_LithologyCodes.xlsx</v>
      </c>
      <c r="K19" s="18"/>
    </row>
    <row r="20" spans="1:21" x14ac:dyDescent="0.25">
      <c r="A20" s="2" t="s">
        <v>78</v>
      </c>
      <c r="B20" s="1" t="s">
        <v>79</v>
      </c>
      <c r="C20" s="2" t="str">
        <f>J24</f>
        <v>EL102021_202411_09_FileListing_1.xlsx</v>
      </c>
      <c r="D20" s="3"/>
      <c r="I20" s="19" t="s">
        <v>31</v>
      </c>
      <c r="J20" s="19" t="str">
        <f>$J$13&amp;"_06_DG_1.xlsx"</f>
        <v>EL102021_202411_06_DG_1.xlsx</v>
      </c>
      <c r="K20" s="18"/>
    </row>
    <row r="21" spans="1:21" x14ac:dyDescent="0.25">
      <c r="A21" s="2" t="s">
        <v>80</v>
      </c>
      <c r="B21" s="2" t="s">
        <v>81</v>
      </c>
      <c r="C21" s="2" t="str">
        <f>J21</f>
        <v>EL102021_202411_07_QAQC_1.pdf</v>
      </c>
      <c r="D21" s="3"/>
      <c r="I21" s="19" t="s">
        <v>81</v>
      </c>
      <c r="J21" s="19" t="str">
        <f>$J$13&amp;"_07_QAQC_1.pdf"</f>
        <v>EL102021_202411_07_QAQC_1.pdf</v>
      </c>
      <c r="K21" s="18"/>
    </row>
    <row r="22" spans="1:21" x14ac:dyDescent="0.25">
      <c r="A22" s="2" t="s">
        <v>34</v>
      </c>
      <c r="B22" s="2" t="s">
        <v>35</v>
      </c>
      <c r="C22" s="2" t="s">
        <v>100</v>
      </c>
      <c r="D22" s="3"/>
      <c r="I22" s="19" t="s">
        <v>83</v>
      </c>
      <c r="J22" s="19" t="s">
        <v>97</v>
      </c>
      <c r="K22" s="18"/>
    </row>
    <row r="23" spans="1:21" x14ac:dyDescent="0.25">
      <c r="A23" s="2" t="s">
        <v>36</v>
      </c>
      <c r="B23" s="2" t="s">
        <v>37</v>
      </c>
      <c r="C23" s="2" t="s">
        <v>101</v>
      </c>
      <c r="D23" s="3"/>
      <c r="I23" s="19" t="s">
        <v>110</v>
      </c>
      <c r="J23" s="19" t="str">
        <f>$J$13&amp;"_08_Geophysics_1.pdf"</f>
        <v>EL102021_202411_08_Geophysics_1.pdf</v>
      </c>
      <c r="K23" s="18"/>
    </row>
    <row r="24" spans="1:21" x14ac:dyDescent="0.25">
      <c r="A24" s="2" t="s">
        <v>38</v>
      </c>
      <c r="B24" s="1" t="s">
        <v>86</v>
      </c>
      <c r="C24" s="1" t="s">
        <v>113</v>
      </c>
      <c r="D24" s="3"/>
      <c r="I24" s="21" t="s">
        <v>79</v>
      </c>
      <c r="J24" s="22" t="str">
        <f>$J$13&amp;"_09_FileListing_1.xlsx"</f>
        <v>EL102021_202411_09_FileListing_1.xlsx</v>
      </c>
    </row>
    <row r="25" spans="1:21" ht="15" x14ac:dyDescent="0.5">
      <c r="A25" s="2" t="s">
        <v>39</v>
      </c>
      <c r="B25" s="2" t="s">
        <v>40</v>
      </c>
      <c r="C25" s="2" t="s">
        <v>106</v>
      </c>
      <c r="D25" s="3"/>
      <c r="I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" x14ac:dyDescent="0.5">
      <c r="A26" s="2" t="s">
        <v>41</v>
      </c>
      <c r="B26" s="2" t="s">
        <v>42</v>
      </c>
      <c r="C26" s="3" t="s">
        <v>91</v>
      </c>
      <c r="D26" s="3"/>
      <c r="E26" s="4"/>
      <c r="F26" s="4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5" x14ac:dyDescent="0.5">
      <c r="A27" s="2" t="s">
        <v>43</v>
      </c>
      <c r="B27" s="2" t="s">
        <v>44</v>
      </c>
      <c r="C27" s="3" t="s">
        <v>102</v>
      </c>
      <c r="D27" s="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5" x14ac:dyDescent="0.5">
      <c r="A28" s="2" t="s">
        <v>45</v>
      </c>
      <c r="B28" s="2" t="s">
        <v>66</v>
      </c>
      <c r="C28" s="3" t="s">
        <v>103</v>
      </c>
      <c r="D28" s="3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5" x14ac:dyDescent="0.5">
      <c r="A29" s="2" t="s">
        <v>46</v>
      </c>
      <c r="B29" s="2" t="s">
        <v>47</v>
      </c>
      <c r="C29" s="3" t="s">
        <v>104</v>
      </c>
      <c r="D29" s="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5" x14ac:dyDescent="0.5">
      <c r="A30" s="2" t="s">
        <v>48</v>
      </c>
      <c r="B30" s="2" t="s">
        <v>49</v>
      </c>
      <c r="C30" s="3">
        <v>55</v>
      </c>
      <c r="D30" s="3"/>
      <c r="I30" s="12"/>
    </row>
    <row r="31" spans="1:21" ht="15" x14ac:dyDescent="0.5">
      <c r="A31" s="2" t="s">
        <v>50</v>
      </c>
      <c r="B31" s="2" t="s">
        <v>51</v>
      </c>
      <c r="C31" s="3" t="s">
        <v>105</v>
      </c>
      <c r="D31" s="3"/>
      <c r="I31" s="12"/>
    </row>
    <row r="32" spans="1:21" ht="13" x14ac:dyDescent="0.3">
      <c r="A32" s="2" t="s">
        <v>52</v>
      </c>
      <c r="B32" s="2" t="s">
        <v>53</v>
      </c>
      <c r="C32" s="2" t="s">
        <v>97</v>
      </c>
      <c r="D32" s="3"/>
      <c r="P32" s="5" t="s">
        <v>89</v>
      </c>
    </row>
    <row r="33" spans="1:17" x14ac:dyDescent="0.25">
      <c r="A33" s="2" t="s">
        <v>54</v>
      </c>
      <c r="B33" s="2" t="s">
        <v>55</v>
      </c>
      <c r="C33" s="2" t="s">
        <v>85</v>
      </c>
      <c r="D33" s="2" t="s">
        <v>57</v>
      </c>
      <c r="E33" s="2" t="s">
        <v>58</v>
      </c>
      <c r="F33" s="2" t="s">
        <v>59</v>
      </c>
      <c r="G33" s="2" t="s">
        <v>59</v>
      </c>
      <c r="H33" s="2" t="s">
        <v>60</v>
      </c>
      <c r="I33" s="2" t="s">
        <v>35</v>
      </c>
      <c r="J33" s="2" t="s">
        <v>61</v>
      </c>
      <c r="K33" s="2" t="s">
        <v>69</v>
      </c>
      <c r="L33" s="2" t="s">
        <v>70</v>
      </c>
      <c r="M33" s="2" t="s">
        <v>62</v>
      </c>
      <c r="N33" s="2" t="s">
        <v>87</v>
      </c>
      <c r="O33" s="2" t="s">
        <v>63</v>
      </c>
      <c r="P33" s="2" t="s">
        <v>51</v>
      </c>
      <c r="Q33" s="2" t="s">
        <v>88</v>
      </c>
    </row>
    <row r="34" spans="1:17" x14ac:dyDescent="0.25">
      <c r="A34" s="2" t="s">
        <v>56</v>
      </c>
      <c r="B34" s="2" t="s">
        <v>67</v>
      </c>
      <c r="D34" s="1" t="s">
        <v>73</v>
      </c>
      <c r="E34" s="1" t="s">
        <v>73</v>
      </c>
      <c r="F34" s="1" t="s">
        <v>115</v>
      </c>
      <c r="G34" s="1" t="s">
        <v>114</v>
      </c>
      <c r="H34" s="1" t="s">
        <v>73</v>
      </c>
      <c r="I34" s="1"/>
      <c r="J34" s="1" t="s">
        <v>74</v>
      </c>
      <c r="K34" s="1" t="s">
        <v>74</v>
      </c>
      <c r="L34" s="1" t="s">
        <v>74</v>
      </c>
      <c r="M34" s="1" t="s">
        <v>74</v>
      </c>
    </row>
    <row r="35" spans="1:17" ht="13" x14ac:dyDescent="0.3">
      <c r="A35" s="2" t="s">
        <v>64</v>
      </c>
      <c r="B35" s="2" t="s">
        <v>68</v>
      </c>
      <c r="D35" s="13">
        <v>1</v>
      </c>
      <c r="E35" s="13">
        <v>1</v>
      </c>
      <c r="F35" s="25">
        <v>5</v>
      </c>
      <c r="G35" s="25">
        <v>0.5</v>
      </c>
      <c r="H35" s="13">
        <v>0.5</v>
      </c>
      <c r="J35" s="13">
        <v>0.5</v>
      </c>
      <c r="K35" s="13">
        <v>0.5</v>
      </c>
      <c r="L35" s="13">
        <v>0.5</v>
      </c>
      <c r="M35" s="13" t="s">
        <v>97</v>
      </c>
      <c r="N35" s="13"/>
      <c r="O35" s="13"/>
      <c r="P35" s="2" t="s">
        <v>105</v>
      </c>
      <c r="Q35" s="3">
        <v>1</v>
      </c>
    </row>
    <row r="36" spans="1:17" ht="13" x14ac:dyDescent="0.3">
      <c r="B36" s="2" t="s">
        <v>55</v>
      </c>
      <c r="D36" s="13"/>
      <c r="E36" s="13"/>
      <c r="F36" s="25"/>
      <c r="G36" s="13"/>
      <c r="H36" s="13"/>
      <c r="J36" s="13"/>
      <c r="K36" s="13"/>
      <c r="L36" s="13"/>
      <c r="M36" s="13"/>
      <c r="N36" s="13"/>
      <c r="O36" s="13"/>
      <c r="Q36" s="3"/>
    </row>
    <row r="37" spans="1:17" ht="13" x14ac:dyDescent="0.3">
      <c r="A37" s="2" t="s">
        <v>65</v>
      </c>
      <c r="B37" s="13" t="str">
        <f>'ABx Data'!B4</f>
        <v>RM355</v>
      </c>
      <c r="C37" s="13" t="str">
        <f t="shared" ref="C37:C38" si="0">B37&amp;"01"</f>
        <v>RM35501</v>
      </c>
      <c r="D37" s="13">
        <f>'ABx Data'!D4</f>
        <v>479654</v>
      </c>
      <c r="E37" s="13">
        <f>'ABx Data'!C4</f>
        <v>5412746</v>
      </c>
      <c r="F37" s="26">
        <f>'ABx Data'!G4</f>
        <v>229.99323999999999</v>
      </c>
      <c r="G37" s="24">
        <f>'ABx Data'!H4</f>
        <v>234.22911070000001</v>
      </c>
      <c r="H37" s="13">
        <f>'ABx Data'!I4</f>
        <v>20</v>
      </c>
      <c r="I37" s="13" t="s">
        <v>112</v>
      </c>
      <c r="J37" s="13">
        <v>-90</v>
      </c>
      <c r="K37" s="13">
        <v>0</v>
      </c>
      <c r="L37" s="13" t="s">
        <v>97</v>
      </c>
      <c r="M37" s="2" t="s">
        <v>97</v>
      </c>
      <c r="N37" s="13" t="s">
        <v>107</v>
      </c>
      <c r="O37" s="13" t="s">
        <v>108</v>
      </c>
      <c r="P37" s="2" t="s">
        <v>105</v>
      </c>
      <c r="Q37" s="3">
        <v>1</v>
      </c>
    </row>
    <row r="38" spans="1:17" ht="13" x14ac:dyDescent="0.3">
      <c r="A38" s="2" t="s">
        <v>65</v>
      </c>
      <c r="B38" s="13" t="str">
        <f>'ABx Data'!B5</f>
        <v>RM356</v>
      </c>
      <c r="C38" s="13" t="str">
        <f t="shared" si="0"/>
        <v>RM35601</v>
      </c>
      <c r="D38" s="13">
        <f>'ABx Data'!D5</f>
        <v>479829</v>
      </c>
      <c r="E38" s="13">
        <f>'ABx Data'!C5</f>
        <v>5412511</v>
      </c>
      <c r="F38" s="26">
        <f>'ABx Data'!G5</f>
        <v>261.72680700000001</v>
      </c>
      <c r="G38" s="24">
        <f>'ABx Data'!H5</f>
        <v>231.85040280000001</v>
      </c>
      <c r="H38" s="13">
        <f>'ABx Data'!I5</f>
        <v>17</v>
      </c>
      <c r="I38" s="13" t="str">
        <f t="shared" ref="I38:I40" si="1">I37</f>
        <v>RC</v>
      </c>
      <c r="J38" s="13">
        <v>-90</v>
      </c>
      <c r="K38" s="13">
        <v>0</v>
      </c>
      <c r="L38" s="13" t="s">
        <v>97</v>
      </c>
      <c r="M38" s="2" t="s">
        <v>97</v>
      </c>
      <c r="N38" s="13" t="s">
        <v>107</v>
      </c>
      <c r="O38" s="13" t="s">
        <v>108</v>
      </c>
      <c r="P38" s="2" t="s">
        <v>105</v>
      </c>
      <c r="Q38" s="3">
        <v>1</v>
      </c>
    </row>
    <row r="39" spans="1:17" ht="13" x14ac:dyDescent="0.3">
      <c r="A39" s="2" t="s">
        <v>65</v>
      </c>
      <c r="B39" s="13" t="str">
        <f>'ABx Data'!B6</f>
        <v>RM357</v>
      </c>
      <c r="C39" s="13" t="str">
        <f>B39&amp;"01"</f>
        <v>RM35701</v>
      </c>
      <c r="D39" s="13">
        <f>'ABx Data'!D6</f>
        <v>480100</v>
      </c>
      <c r="E39" s="13">
        <f>'ABx Data'!C6</f>
        <v>5412737</v>
      </c>
      <c r="F39" s="26">
        <f>'ABx Data'!G6</f>
        <v>260.66549700000002</v>
      </c>
      <c r="G39" s="24">
        <f>'ABx Data'!H6</f>
        <v>232.63769529999999</v>
      </c>
      <c r="H39" s="13">
        <f>'ABx Data'!I6</f>
        <v>16</v>
      </c>
      <c r="I39" s="13" t="str">
        <f t="shared" si="1"/>
        <v>RC</v>
      </c>
      <c r="J39" s="13">
        <v>-90</v>
      </c>
      <c r="K39" s="13">
        <v>0</v>
      </c>
      <c r="L39" s="13" t="s">
        <v>97</v>
      </c>
      <c r="M39" s="2" t="s">
        <v>97</v>
      </c>
      <c r="N39" s="13" t="s">
        <v>107</v>
      </c>
      <c r="O39" s="13" t="s">
        <v>108</v>
      </c>
      <c r="P39" s="2" t="s">
        <v>105</v>
      </c>
      <c r="Q39" s="3">
        <v>1</v>
      </c>
    </row>
    <row r="40" spans="1:17" ht="13" x14ac:dyDescent="0.3">
      <c r="A40" s="2" t="s">
        <v>65</v>
      </c>
      <c r="B40" s="13" t="str">
        <f>'ABx Data'!B7</f>
        <v>RM358</v>
      </c>
      <c r="C40" s="13" t="str">
        <f t="shared" ref="C40:C93" si="2">B40&amp;"01"</f>
        <v>RM35801</v>
      </c>
      <c r="D40" s="13">
        <f>'ABx Data'!D7</f>
        <v>480333</v>
      </c>
      <c r="E40" s="13">
        <f>'ABx Data'!C7</f>
        <v>5412380</v>
      </c>
      <c r="F40" s="26">
        <f>'ABx Data'!G7</f>
        <v>239.451706</v>
      </c>
      <c r="G40" s="24">
        <f>'ABx Data'!H7</f>
        <v>229.63517759999999</v>
      </c>
      <c r="H40" s="13">
        <f>'ABx Data'!I7</f>
        <v>6</v>
      </c>
      <c r="I40" s="13" t="str">
        <f t="shared" si="1"/>
        <v>RC</v>
      </c>
      <c r="J40" s="13">
        <v>-90</v>
      </c>
      <c r="K40" s="13">
        <v>0</v>
      </c>
      <c r="L40" s="13" t="s">
        <v>97</v>
      </c>
      <c r="M40" s="2" t="s">
        <v>97</v>
      </c>
      <c r="N40" s="13" t="s">
        <v>107</v>
      </c>
      <c r="O40" s="13" t="s">
        <v>108</v>
      </c>
      <c r="P40" s="2" t="s">
        <v>105</v>
      </c>
      <c r="Q40" s="3">
        <v>1</v>
      </c>
    </row>
    <row r="41" spans="1:17" ht="13" x14ac:dyDescent="0.3">
      <c r="A41" s="2" t="s">
        <v>65</v>
      </c>
      <c r="B41" s="13" t="str">
        <f>'ABx Data'!B8</f>
        <v>RM359</v>
      </c>
      <c r="C41" s="13" t="str">
        <f t="shared" si="2"/>
        <v>RM35901</v>
      </c>
      <c r="D41" s="13">
        <f>'ABx Data'!D8</f>
        <v>480556</v>
      </c>
      <c r="E41" s="13">
        <f>'ABx Data'!C8</f>
        <v>5411949</v>
      </c>
      <c r="F41" s="26">
        <f>'ABx Data'!G8</f>
        <v>250.65377799999999</v>
      </c>
      <c r="G41" s="24">
        <f>'ABx Data'!H8</f>
        <v>226.43908690000001</v>
      </c>
      <c r="H41" s="13">
        <f>'ABx Data'!I8</f>
        <v>22</v>
      </c>
      <c r="I41" s="13" t="str">
        <f t="shared" ref="I41:I93" si="3">I40</f>
        <v>RC</v>
      </c>
      <c r="J41" s="13">
        <v>-90</v>
      </c>
      <c r="K41" s="13">
        <v>0</v>
      </c>
      <c r="L41" s="13" t="s">
        <v>97</v>
      </c>
      <c r="M41" s="2" t="s">
        <v>97</v>
      </c>
      <c r="N41" s="13" t="s">
        <v>107</v>
      </c>
      <c r="O41" s="13" t="s">
        <v>108</v>
      </c>
      <c r="P41" s="2" t="s">
        <v>105</v>
      </c>
      <c r="Q41" s="3">
        <v>1</v>
      </c>
    </row>
    <row r="42" spans="1:17" ht="13" x14ac:dyDescent="0.3">
      <c r="A42" s="2" t="s">
        <v>65</v>
      </c>
      <c r="B42" s="13" t="str">
        <f>'ABx Data'!B9</f>
        <v>RM360</v>
      </c>
      <c r="C42" s="13" t="str">
        <f t="shared" si="2"/>
        <v>RM36001</v>
      </c>
      <c r="D42" s="13">
        <f>'ABx Data'!D9</f>
        <v>480498</v>
      </c>
      <c r="E42" s="13">
        <f>'ABx Data'!C9</f>
        <v>5411773</v>
      </c>
      <c r="F42" s="26">
        <f>'ABx Data'!G9</f>
        <v>253.356323</v>
      </c>
      <c r="G42" s="24">
        <f>'ABx Data'!H9</f>
        <v>224.5331879</v>
      </c>
      <c r="H42" s="13">
        <f>'ABx Data'!I9</f>
        <v>31</v>
      </c>
      <c r="I42" s="13" t="str">
        <f t="shared" si="3"/>
        <v>RC</v>
      </c>
      <c r="J42" s="13">
        <v>-90</v>
      </c>
      <c r="K42" s="13">
        <v>0</v>
      </c>
      <c r="L42" s="13" t="s">
        <v>97</v>
      </c>
      <c r="M42" s="2" t="s">
        <v>97</v>
      </c>
      <c r="N42" s="13" t="s">
        <v>107</v>
      </c>
      <c r="O42" s="13" t="s">
        <v>108</v>
      </c>
      <c r="P42" s="2" t="s">
        <v>105</v>
      </c>
      <c r="Q42" s="3">
        <v>1</v>
      </c>
    </row>
    <row r="43" spans="1:17" ht="13" x14ac:dyDescent="0.3">
      <c r="A43" s="2" t="s">
        <v>65</v>
      </c>
      <c r="B43" s="13" t="str">
        <f>'ABx Data'!B10</f>
        <v>RM361</v>
      </c>
      <c r="C43" s="13" t="str">
        <f t="shared" si="2"/>
        <v>RM36101</v>
      </c>
      <c r="D43" s="13">
        <f>'ABx Data'!D10</f>
        <v>480292</v>
      </c>
      <c r="E43" s="13">
        <f>'ABx Data'!C10</f>
        <v>5411373</v>
      </c>
      <c r="F43" s="26">
        <f>'ABx Data'!G10</f>
        <v>248.87571700000001</v>
      </c>
      <c r="G43" s="24">
        <f>'ABx Data'!H10</f>
        <v>218.44270320000001</v>
      </c>
      <c r="H43" s="13">
        <f>'ABx Data'!I10</f>
        <v>9</v>
      </c>
      <c r="I43" s="13" t="str">
        <f t="shared" si="3"/>
        <v>RC</v>
      </c>
      <c r="J43" s="13">
        <v>-90</v>
      </c>
      <c r="K43" s="13">
        <v>0</v>
      </c>
      <c r="L43" s="13" t="s">
        <v>97</v>
      </c>
      <c r="M43" s="2" t="s">
        <v>97</v>
      </c>
      <c r="N43" s="13" t="s">
        <v>107</v>
      </c>
      <c r="O43" s="13" t="s">
        <v>108</v>
      </c>
      <c r="P43" s="2" t="s">
        <v>105</v>
      </c>
      <c r="Q43" s="3">
        <v>1</v>
      </c>
    </row>
    <row r="44" spans="1:17" ht="13" x14ac:dyDescent="0.3">
      <c r="A44" s="2" t="s">
        <v>65</v>
      </c>
      <c r="B44" s="13" t="str">
        <f>'ABx Data'!B11</f>
        <v>RM362</v>
      </c>
      <c r="C44" s="13" t="str">
        <f t="shared" si="2"/>
        <v>RM36201</v>
      </c>
      <c r="D44" s="13">
        <f>'ABx Data'!D11</f>
        <v>480239</v>
      </c>
      <c r="E44" s="13">
        <f>'ABx Data'!C11</f>
        <v>5411728</v>
      </c>
      <c r="F44" s="26">
        <f>'ABx Data'!G11</f>
        <v>259.18554699999999</v>
      </c>
      <c r="G44" s="24">
        <f>'ABx Data'!H11</f>
        <v>224.75196840000001</v>
      </c>
      <c r="H44" s="13">
        <f>'ABx Data'!I11</f>
        <v>12</v>
      </c>
      <c r="I44" s="13" t="str">
        <f t="shared" si="3"/>
        <v>RC</v>
      </c>
      <c r="J44" s="13">
        <v>-90</v>
      </c>
      <c r="K44" s="13">
        <v>0</v>
      </c>
      <c r="L44" s="13" t="s">
        <v>97</v>
      </c>
      <c r="M44" s="2" t="s">
        <v>97</v>
      </c>
      <c r="N44" s="13" t="s">
        <v>107</v>
      </c>
      <c r="O44" s="13" t="s">
        <v>108</v>
      </c>
      <c r="P44" s="2" t="s">
        <v>105</v>
      </c>
      <c r="Q44" s="3">
        <v>1</v>
      </c>
    </row>
    <row r="45" spans="1:17" ht="13" x14ac:dyDescent="0.3">
      <c r="A45" s="2" t="s">
        <v>65</v>
      </c>
      <c r="B45" s="13" t="str">
        <f>'ABx Data'!B12</f>
        <v>RM363</v>
      </c>
      <c r="C45" s="13" t="str">
        <f t="shared" si="2"/>
        <v>RM36301</v>
      </c>
      <c r="D45" s="13">
        <f>'ABx Data'!D12</f>
        <v>479923</v>
      </c>
      <c r="E45" s="13">
        <f>'ABx Data'!C12</f>
        <v>5411723</v>
      </c>
      <c r="F45" s="26">
        <f>'ABx Data'!G12</f>
        <v>243.973175</v>
      </c>
      <c r="G45" s="24">
        <f>'ABx Data'!H12</f>
        <v>222.0224762</v>
      </c>
      <c r="H45" s="13">
        <f>'ABx Data'!I12</f>
        <v>9</v>
      </c>
      <c r="I45" s="13" t="str">
        <f t="shared" si="3"/>
        <v>RC</v>
      </c>
      <c r="J45" s="13">
        <v>-90</v>
      </c>
      <c r="K45" s="13">
        <v>0</v>
      </c>
      <c r="L45" s="13" t="s">
        <v>97</v>
      </c>
      <c r="M45" s="2" t="s">
        <v>97</v>
      </c>
      <c r="N45" s="13" t="s">
        <v>107</v>
      </c>
      <c r="O45" s="13" t="s">
        <v>108</v>
      </c>
      <c r="P45" s="2" t="s">
        <v>105</v>
      </c>
      <c r="Q45" s="3">
        <v>1</v>
      </c>
    </row>
    <row r="46" spans="1:17" ht="13" x14ac:dyDescent="0.3">
      <c r="A46" s="2" t="s">
        <v>65</v>
      </c>
      <c r="B46" s="13" t="str">
        <f>'ABx Data'!B13</f>
        <v>RM364</v>
      </c>
      <c r="C46" s="13" t="str">
        <f t="shared" si="2"/>
        <v>RM36401</v>
      </c>
      <c r="D46" s="13">
        <f>'ABx Data'!D13</f>
        <v>479768</v>
      </c>
      <c r="E46" s="13">
        <f>'ABx Data'!C13</f>
        <v>5412003</v>
      </c>
      <c r="F46" s="26">
        <f>'ABx Data'!G13</f>
        <v>254.87560999999999</v>
      </c>
      <c r="G46" s="24">
        <f>'ABx Data'!H13</f>
        <v>224.85485840000001</v>
      </c>
      <c r="H46" s="13">
        <f>'ABx Data'!I13</f>
        <v>5</v>
      </c>
      <c r="I46" s="13" t="str">
        <f t="shared" si="3"/>
        <v>RC</v>
      </c>
      <c r="J46" s="13">
        <v>-90</v>
      </c>
      <c r="K46" s="13">
        <v>0</v>
      </c>
      <c r="L46" s="13" t="s">
        <v>97</v>
      </c>
      <c r="M46" s="2" t="s">
        <v>97</v>
      </c>
      <c r="N46" s="13" t="s">
        <v>107</v>
      </c>
      <c r="O46" s="13" t="s">
        <v>108</v>
      </c>
      <c r="P46" s="2" t="s">
        <v>105</v>
      </c>
      <c r="Q46" s="3">
        <v>1</v>
      </c>
    </row>
    <row r="47" spans="1:17" ht="13" x14ac:dyDescent="0.3">
      <c r="A47" s="2" t="s">
        <v>65</v>
      </c>
      <c r="B47" s="13" t="str">
        <f>'ABx Data'!B14</f>
        <v>RM365</v>
      </c>
      <c r="C47" s="13" t="str">
        <f t="shared" si="2"/>
        <v>RM36501</v>
      </c>
      <c r="D47" s="13">
        <f>'ABx Data'!D14</f>
        <v>479551</v>
      </c>
      <c r="E47" s="13">
        <f>'ABx Data'!C14</f>
        <v>5412290</v>
      </c>
      <c r="F47" s="26">
        <f>'ABx Data'!G14</f>
        <v>248.84339900000001</v>
      </c>
      <c r="G47" s="24">
        <f>'ABx Data'!H14</f>
        <v>222.92836</v>
      </c>
      <c r="H47" s="13">
        <f>'ABx Data'!I14</f>
        <v>6</v>
      </c>
      <c r="I47" s="13" t="str">
        <f t="shared" si="3"/>
        <v>RC</v>
      </c>
      <c r="J47" s="13">
        <v>-90</v>
      </c>
      <c r="K47" s="13">
        <v>0</v>
      </c>
      <c r="L47" s="13" t="s">
        <v>97</v>
      </c>
      <c r="M47" s="2" t="s">
        <v>97</v>
      </c>
      <c r="N47" s="13" t="s">
        <v>107</v>
      </c>
      <c r="O47" s="13" t="s">
        <v>108</v>
      </c>
      <c r="P47" s="2" t="s">
        <v>105</v>
      </c>
      <c r="Q47" s="3">
        <v>1</v>
      </c>
    </row>
    <row r="48" spans="1:17" ht="13" x14ac:dyDescent="0.3">
      <c r="A48" s="2" t="s">
        <v>65</v>
      </c>
      <c r="B48" s="13" t="str">
        <f>'ABx Data'!B15</f>
        <v>RM366</v>
      </c>
      <c r="C48" s="13" t="str">
        <f t="shared" si="2"/>
        <v>RM36601</v>
      </c>
      <c r="D48" s="13">
        <f>'ABx Data'!D15</f>
        <v>479386</v>
      </c>
      <c r="E48" s="13">
        <f>'ABx Data'!C15</f>
        <v>5412420</v>
      </c>
      <c r="F48" s="26">
        <f>'ABx Data'!G15</f>
        <v>251.10644500000001</v>
      </c>
      <c r="G48" s="24">
        <f>'ABx Data'!H15</f>
        <v>222.88227839999999</v>
      </c>
      <c r="H48" s="13">
        <f>'ABx Data'!I15</f>
        <v>15</v>
      </c>
      <c r="I48" s="13" t="str">
        <f t="shared" si="3"/>
        <v>RC</v>
      </c>
      <c r="J48" s="13">
        <v>-90</v>
      </c>
      <c r="K48" s="13">
        <v>0</v>
      </c>
      <c r="L48" s="13" t="s">
        <v>97</v>
      </c>
      <c r="M48" s="2" t="s">
        <v>97</v>
      </c>
      <c r="N48" s="13" t="s">
        <v>107</v>
      </c>
      <c r="O48" s="13" t="s">
        <v>108</v>
      </c>
      <c r="P48" s="2" t="s">
        <v>105</v>
      </c>
      <c r="Q48" s="3">
        <v>1</v>
      </c>
    </row>
    <row r="49" spans="1:17" ht="13" x14ac:dyDescent="0.3">
      <c r="A49" s="2" t="s">
        <v>65</v>
      </c>
      <c r="B49" s="13" t="str">
        <f>'ABx Data'!B16</f>
        <v>RM367</v>
      </c>
      <c r="C49" s="13" t="str">
        <f t="shared" si="2"/>
        <v>RM36701</v>
      </c>
      <c r="D49" s="13">
        <f>'ABx Data'!D16</f>
        <v>479965</v>
      </c>
      <c r="E49" s="13">
        <f>'ABx Data'!C16</f>
        <v>5412961</v>
      </c>
      <c r="F49" s="26">
        <f>'ABx Data'!G16</f>
        <v>267.492279</v>
      </c>
      <c r="G49" s="24">
        <f>'ABx Data'!H16</f>
        <v>236.059494</v>
      </c>
      <c r="H49" s="13">
        <f>'ABx Data'!I16</f>
        <v>12</v>
      </c>
      <c r="I49" s="13" t="str">
        <f t="shared" si="3"/>
        <v>RC</v>
      </c>
      <c r="J49" s="13">
        <v>-90</v>
      </c>
      <c r="K49" s="13">
        <v>0</v>
      </c>
      <c r="L49" s="13" t="s">
        <v>97</v>
      </c>
      <c r="M49" s="2" t="s">
        <v>97</v>
      </c>
      <c r="N49" s="13" t="s">
        <v>107</v>
      </c>
      <c r="O49" s="13" t="s">
        <v>108</v>
      </c>
      <c r="P49" s="2" t="s">
        <v>105</v>
      </c>
      <c r="Q49" s="3">
        <v>1</v>
      </c>
    </row>
    <row r="50" spans="1:17" ht="13" x14ac:dyDescent="0.3">
      <c r="A50" s="2" t="s">
        <v>65</v>
      </c>
      <c r="B50" s="13" t="str">
        <f>'ABx Data'!B17</f>
        <v>RM368</v>
      </c>
      <c r="C50" s="13" t="str">
        <f t="shared" si="2"/>
        <v>RM36801</v>
      </c>
      <c r="D50" s="13">
        <f>'ABx Data'!D17</f>
        <v>479806</v>
      </c>
      <c r="E50" s="13">
        <f>'ABx Data'!C17</f>
        <v>5413079</v>
      </c>
      <c r="F50" s="26">
        <f>'ABx Data'!G17</f>
        <v>274.80261200000001</v>
      </c>
      <c r="G50" s="24">
        <f>'ABx Data'!H17</f>
        <v>237.67810059999999</v>
      </c>
      <c r="H50" s="13">
        <f>'ABx Data'!I17</f>
        <v>10</v>
      </c>
      <c r="I50" s="13" t="str">
        <f t="shared" si="3"/>
        <v>RC</v>
      </c>
      <c r="J50" s="13">
        <v>-90</v>
      </c>
      <c r="K50" s="13">
        <v>0</v>
      </c>
      <c r="L50" s="13" t="s">
        <v>97</v>
      </c>
      <c r="M50" s="2" t="s">
        <v>97</v>
      </c>
      <c r="N50" s="13" t="s">
        <v>107</v>
      </c>
      <c r="O50" s="13" t="s">
        <v>108</v>
      </c>
      <c r="P50" s="2" t="s">
        <v>105</v>
      </c>
      <c r="Q50" s="3">
        <v>1</v>
      </c>
    </row>
    <row r="51" spans="1:17" ht="13" x14ac:dyDescent="0.3">
      <c r="A51" s="2" t="s">
        <v>65</v>
      </c>
      <c r="B51" s="13" t="str">
        <f>'ABx Data'!B18</f>
        <v>RM369</v>
      </c>
      <c r="C51" s="13" t="str">
        <f t="shared" si="2"/>
        <v>RM36901</v>
      </c>
      <c r="D51" s="13">
        <f>'ABx Data'!D18</f>
        <v>480258</v>
      </c>
      <c r="E51" s="13">
        <f>'ABx Data'!C18</f>
        <v>5413742</v>
      </c>
      <c r="F51" s="26">
        <f>'ABx Data'!G18</f>
        <v>248.20100400000001</v>
      </c>
      <c r="G51" s="24">
        <f>'ABx Data'!H18</f>
        <v>226.70982359999999</v>
      </c>
      <c r="H51" s="13">
        <f>'ABx Data'!I18</f>
        <v>15</v>
      </c>
      <c r="I51" s="13" t="str">
        <f t="shared" si="3"/>
        <v>RC</v>
      </c>
      <c r="J51" s="13">
        <v>-90</v>
      </c>
      <c r="K51" s="13">
        <v>0</v>
      </c>
      <c r="L51" s="13" t="s">
        <v>97</v>
      </c>
      <c r="M51" s="2" t="s">
        <v>97</v>
      </c>
      <c r="N51" s="13" t="s">
        <v>107</v>
      </c>
      <c r="O51" s="13" t="s">
        <v>108</v>
      </c>
      <c r="P51" s="2" t="s">
        <v>105</v>
      </c>
      <c r="Q51" s="3">
        <v>1</v>
      </c>
    </row>
    <row r="52" spans="1:17" ht="13" x14ac:dyDescent="0.3">
      <c r="A52" s="2" t="s">
        <v>65</v>
      </c>
      <c r="B52" s="13" t="str">
        <f>'ABx Data'!B19</f>
        <v>RM370</v>
      </c>
      <c r="C52" s="13" t="str">
        <f t="shared" si="2"/>
        <v>RM37001</v>
      </c>
      <c r="D52" s="13">
        <f>'ABx Data'!D19</f>
        <v>480151</v>
      </c>
      <c r="E52" s="13">
        <f>'ABx Data'!C19</f>
        <v>5413378</v>
      </c>
      <c r="F52" s="26">
        <f>'ABx Data'!G19</f>
        <v>250.12686199999999</v>
      </c>
      <c r="G52" s="24">
        <f>'ABx Data'!H19</f>
        <v>232.00701900000001</v>
      </c>
      <c r="H52" s="13">
        <f>'ABx Data'!I19</f>
        <v>11</v>
      </c>
      <c r="I52" s="13" t="str">
        <f t="shared" si="3"/>
        <v>RC</v>
      </c>
      <c r="J52" s="13">
        <v>-90</v>
      </c>
      <c r="K52" s="13">
        <v>0</v>
      </c>
      <c r="L52" s="13" t="s">
        <v>97</v>
      </c>
      <c r="M52" s="2" t="s">
        <v>97</v>
      </c>
      <c r="N52" s="13" t="s">
        <v>107</v>
      </c>
      <c r="O52" s="13" t="s">
        <v>108</v>
      </c>
      <c r="P52" s="2" t="s">
        <v>105</v>
      </c>
      <c r="Q52" s="3">
        <v>1</v>
      </c>
    </row>
    <row r="53" spans="1:17" ht="13" x14ac:dyDescent="0.3">
      <c r="A53" s="2" t="s">
        <v>65</v>
      </c>
      <c r="B53" s="13" t="str">
        <f>'ABx Data'!B20</f>
        <v>RM371</v>
      </c>
      <c r="C53" s="13" t="str">
        <f t="shared" si="2"/>
        <v>RM37101</v>
      </c>
      <c r="D53" s="13">
        <f>'ABx Data'!D20</f>
        <v>479961</v>
      </c>
      <c r="E53" s="13">
        <f>'ABx Data'!C20</f>
        <v>5413547</v>
      </c>
      <c r="F53" s="26">
        <f>'ABx Data'!G20</f>
        <v>254.15751599999999</v>
      </c>
      <c r="G53" s="24">
        <f>'ABx Data'!H20</f>
        <v>232.29420469999999</v>
      </c>
      <c r="H53" s="13">
        <f>'ABx Data'!I20</f>
        <v>2</v>
      </c>
      <c r="I53" s="13" t="str">
        <f t="shared" si="3"/>
        <v>RC</v>
      </c>
      <c r="J53" s="13">
        <v>-90</v>
      </c>
      <c r="K53" s="13">
        <v>0</v>
      </c>
      <c r="L53" s="13" t="s">
        <v>97</v>
      </c>
      <c r="M53" s="2" t="s">
        <v>97</v>
      </c>
      <c r="N53" s="13" t="s">
        <v>107</v>
      </c>
      <c r="O53" s="13" t="s">
        <v>108</v>
      </c>
      <c r="P53" s="2" t="s">
        <v>105</v>
      </c>
      <c r="Q53" s="3">
        <v>1</v>
      </c>
    </row>
    <row r="54" spans="1:17" ht="13" x14ac:dyDescent="0.3">
      <c r="A54" s="2" t="s">
        <v>65</v>
      </c>
      <c r="B54" s="13" t="str">
        <f>'ABx Data'!B21</f>
        <v>RM372</v>
      </c>
      <c r="C54" s="13" t="str">
        <f t="shared" si="2"/>
        <v>RM37201</v>
      </c>
      <c r="D54" s="13">
        <f>'ABx Data'!D21</f>
        <v>479704</v>
      </c>
      <c r="E54" s="13">
        <f>'ABx Data'!C21</f>
        <v>5413869</v>
      </c>
      <c r="F54" s="26">
        <f>'ABx Data'!G21</f>
        <v>253.491669</v>
      </c>
      <c r="G54" s="24">
        <f>'ABx Data'!H21</f>
        <v>230.9931641</v>
      </c>
      <c r="H54" s="13">
        <f>'ABx Data'!I21</f>
        <v>14</v>
      </c>
      <c r="I54" s="13" t="str">
        <f t="shared" si="3"/>
        <v>RC</v>
      </c>
      <c r="J54" s="13">
        <v>-90</v>
      </c>
      <c r="K54" s="13">
        <v>0</v>
      </c>
      <c r="L54" s="13" t="s">
        <v>97</v>
      </c>
      <c r="M54" s="2" t="s">
        <v>97</v>
      </c>
      <c r="N54" s="13" t="s">
        <v>107</v>
      </c>
      <c r="O54" s="13" t="s">
        <v>108</v>
      </c>
      <c r="P54" s="2" t="s">
        <v>105</v>
      </c>
      <c r="Q54" s="3">
        <v>1</v>
      </c>
    </row>
    <row r="55" spans="1:17" ht="13" x14ac:dyDescent="0.3">
      <c r="A55" s="2" t="s">
        <v>65</v>
      </c>
      <c r="B55" s="13" t="str">
        <f>'ABx Data'!B22</f>
        <v>RM373</v>
      </c>
      <c r="C55" s="13" t="str">
        <f t="shared" si="2"/>
        <v>RM37301</v>
      </c>
      <c r="D55" s="13">
        <f>'ABx Data'!D22</f>
        <v>479017</v>
      </c>
      <c r="E55" s="13">
        <f>'ABx Data'!C22</f>
        <v>5413833</v>
      </c>
      <c r="F55" s="26">
        <f>'ABx Data'!G22</f>
        <v>243.47126800000001</v>
      </c>
      <c r="G55" s="24">
        <f>'ABx Data'!H22</f>
        <v>221.3368073</v>
      </c>
      <c r="H55" s="13">
        <f>'ABx Data'!I22</f>
        <v>10</v>
      </c>
      <c r="I55" s="13" t="str">
        <f t="shared" si="3"/>
        <v>RC</v>
      </c>
      <c r="J55" s="13">
        <v>-90</v>
      </c>
      <c r="K55" s="13">
        <v>0</v>
      </c>
      <c r="L55" s="13" t="s">
        <v>97</v>
      </c>
      <c r="M55" s="2" t="s">
        <v>97</v>
      </c>
      <c r="N55" s="13" t="s">
        <v>107</v>
      </c>
      <c r="O55" s="13" t="s">
        <v>108</v>
      </c>
      <c r="P55" s="2" t="s">
        <v>105</v>
      </c>
      <c r="Q55" s="3">
        <v>1</v>
      </c>
    </row>
    <row r="56" spans="1:17" ht="13" x14ac:dyDescent="0.3">
      <c r="A56" s="2" t="s">
        <v>65</v>
      </c>
      <c r="B56" s="13" t="str">
        <f>'ABx Data'!B23</f>
        <v>RM374</v>
      </c>
      <c r="C56" s="13" t="str">
        <f t="shared" si="2"/>
        <v>RM37401</v>
      </c>
      <c r="D56" s="13">
        <f>'ABx Data'!D23</f>
        <v>478930</v>
      </c>
      <c r="E56" s="13">
        <f>'ABx Data'!C23</f>
        <v>5413600</v>
      </c>
      <c r="F56" s="26">
        <f>'ABx Data'!G23</f>
        <v>286.151703</v>
      </c>
      <c r="G56" s="24">
        <f>'ABx Data'!H23</f>
        <v>228.595932</v>
      </c>
      <c r="H56" s="13">
        <f>'ABx Data'!I23</f>
        <v>12</v>
      </c>
      <c r="I56" s="13" t="str">
        <f t="shared" si="3"/>
        <v>RC</v>
      </c>
      <c r="J56" s="13">
        <v>-90</v>
      </c>
      <c r="K56" s="13">
        <v>0</v>
      </c>
      <c r="L56" s="13" t="s">
        <v>97</v>
      </c>
      <c r="M56" s="2" t="s">
        <v>97</v>
      </c>
      <c r="N56" s="13" t="s">
        <v>107</v>
      </c>
      <c r="O56" s="13" t="s">
        <v>108</v>
      </c>
      <c r="P56" s="2" t="s">
        <v>105</v>
      </c>
      <c r="Q56" s="3">
        <v>1</v>
      </c>
    </row>
    <row r="57" spans="1:17" ht="13" x14ac:dyDescent="0.3">
      <c r="A57" s="2" t="s">
        <v>65</v>
      </c>
      <c r="B57" s="13" t="str">
        <f>'ABx Data'!B24</f>
        <v>RM375</v>
      </c>
      <c r="C57" s="13" t="str">
        <f t="shared" si="2"/>
        <v>RM37501</v>
      </c>
      <c r="D57" s="13">
        <f>'ABx Data'!D24</f>
        <v>478903</v>
      </c>
      <c r="E57" s="13">
        <f>'ABx Data'!C24</f>
        <v>5413373</v>
      </c>
      <c r="F57" s="26">
        <f>'ABx Data'!G24</f>
        <v>253.11700400000001</v>
      </c>
      <c r="G57" s="24">
        <f>'ABx Data'!H24</f>
        <v>230.29048159999999</v>
      </c>
      <c r="H57" s="13">
        <f>'ABx Data'!I24</f>
        <v>4</v>
      </c>
      <c r="I57" s="13" t="str">
        <f t="shared" si="3"/>
        <v>RC</v>
      </c>
      <c r="J57" s="13">
        <v>-90</v>
      </c>
      <c r="K57" s="13">
        <v>0</v>
      </c>
      <c r="L57" s="13" t="s">
        <v>97</v>
      </c>
      <c r="M57" s="2" t="s">
        <v>97</v>
      </c>
      <c r="N57" s="13" t="s">
        <v>107</v>
      </c>
      <c r="O57" s="13" t="s">
        <v>108</v>
      </c>
      <c r="P57" s="2" t="s">
        <v>105</v>
      </c>
      <c r="Q57" s="3">
        <v>1</v>
      </c>
    </row>
    <row r="58" spans="1:17" ht="13" x14ac:dyDescent="0.3">
      <c r="A58" s="2" t="s">
        <v>65</v>
      </c>
      <c r="B58" s="13" t="str">
        <f>'ABx Data'!B25</f>
        <v>RM376</v>
      </c>
      <c r="C58" s="13" t="str">
        <f t="shared" si="2"/>
        <v>RM37601</v>
      </c>
      <c r="D58" s="13">
        <f>'ABx Data'!D25</f>
        <v>478742</v>
      </c>
      <c r="E58" s="13">
        <f>'ABx Data'!C25</f>
        <v>5413192</v>
      </c>
      <c r="F58" s="26">
        <f>'ABx Data'!G25</f>
        <v>256.65783699999997</v>
      </c>
      <c r="G58" s="24">
        <f>'ABx Data'!H25</f>
        <v>230.12301640000001</v>
      </c>
      <c r="H58" s="13">
        <f>'ABx Data'!I25</f>
        <v>5</v>
      </c>
      <c r="I58" s="13" t="str">
        <f t="shared" si="3"/>
        <v>RC</v>
      </c>
      <c r="J58" s="13">
        <v>-90</v>
      </c>
      <c r="K58" s="13">
        <v>0</v>
      </c>
      <c r="L58" s="13" t="s">
        <v>97</v>
      </c>
      <c r="M58" s="2" t="s">
        <v>97</v>
      </c>
      <c r="N58" s="13" t="s">
        <v>107</v>
      </c>
      <c r="O58" s="13" t="s">
        <v>108</v>
      </c>
      <c r="P58" s="2" t="s">
        <v>105</v>
      </c>
      <c r="Q58" s="3">
        <v>1</v>
      </c>
    </row>
    <row r="59" spans="1:17" ht="13" x14ac:dyDescent="0.3">
      <c r="A59" s="2" t="s">
        <v>65</v>
      </c>
      <c r="B59" s="13" t="str">
        <f>'ABx Data'!B26</f>
        <v>RM377</v>
      </c>
      <c r="C59" s="13" t="str">
        <f t="shared" si="2"/>
        <v>RM37701</v>
      </c>
      <c r="D59" s="13">
        <f>'ABx Data'!D26</f>
        <v>478230</v>
      </c>
      <c r="E59" s="13">
        <f>'ABx Data'!C26</f>
        <v>5413224</v>
      </c>
      <c r="F59" s="26">
        <f>'ABx Data'!G26</f>
        <v>247.19476299999999</v>
      </c>
      <c r="G59" s="24">
        <f>'ABx Data'!H26</f>
        <v>221.19766240000001</v>
      </c>
      <c r="H59" s="13">
        <f>'ABx Data'!I26</f>
        <v>11</v>
      </c>
      <c r="I59" s="13" t="str">
        <f t="shared" si="3"/>
        <v>RC</v>
      </c>
      <c r="J59" s="13">
        <v>-90</v>
      </c>
      <c r="K59" s="13">
        <v>0</v>
      </c>
      <c r="L59" s="13" t="s">
        <v>97</v>
      </c>
      <c r="M59" s="2" t="s">
        <v>97</v>
      </c>
      <c r="N59" s="13" t="s">
        <v>107</v>
      </c>
      <c r="O59" s="13" t="s">
        <v>108</v>
      </c>
      <c r="P59" s="2" t="s">
        <v>105</v>
      </c>
      <c r="Q59" s="3">
        <v>1</v>
      </c>
    </row>
    <row r="60" spans="1:17" ht="13" x14ac:dyDescent="0.3">
      <c r="A60" s="2" t="s">
        <v>65</v>
      </c>
      <c r="B60" s="13" t="str">
        <f>'ABx Data'!B27</f>
        <v>RM378</v>
      </c>
      <c r="C60" s="13" t="str">
        <f t="shared" si="2"/>
        <v>RM37801</v>
      </c>
      <c r="D60" s="13">
        <f>'ABx Data'!D27</f>
        <v>481137</v>
      </c>
      <c r="E60" s="13">
        <f>'ABx Data'!C27</f>
        <v>5413182</v>
      </c>
      <c r="F60" s="26">
        <f>'ABx Data'!G27</f>
        <v>236.486526</v>
      </c>
      <c r="G60" s="24">
        <f>'ABx Data'!H27</f>
        <v>221.9804077</v>
      </c>
      <c r="H60" s="13">
        <f>'ABx Data'!I27</f>
        <v>13</v>
      </c>
      <c r="I60" s="13" t="str">
        <f t="shared" si="3"/>
        <v>RC</v>
      </c>
      <c r="J60" s="13">
        <v>-90</v>
      </c>
      <c r="K60" s="13">
        <v>0</v>
      </c>
      <c r="L60" s="13" t="s">
        <v>97</v>
      </c>
      <c r="M60" s="2" t="s">
        <v>97</v>
      </c>
      <c r="N60" s="13" t="s">
        <v>107</v>
      </c>
      <c r="O60" s="13" t="s">
        <v>108</v>
      </c>
      <c r="P60" s="2" t="s">
        <v>105</v>
      </c>
      <c r="Q60" s="3">
        <v>1</v>
      </c>
    </row>
    <row r="61" spans="1:17" ht="13" x14ac:dyDescent="0.3">
      <c r="A61" s="2" t="s">
        <v>65</v>
      </c>
      <c r="B61" s="13" t="str">
        <f>'ABx Data'!B28</f>
        <v>RM379</v>
      </c>
      <c r="C61" s="13" t="str">
        <f t="shared" si="2"/>
        <v>RM37901</v>
      </c>
      <c r="D61" s="13">
        <f>'ABx Data'!D28</f>
        <v>480004</v>
      </c>
      <c r="E61" s="13">
        <f>'ABx Data'!C28</f>
        <v>5412960</v>
      </c>
      <c r="F61" s="26">
        <f>'ABx Data'!G28</f>
        <v>273.32034299999998</v>
      </c>
      <c r="G61" s="24">
        <f>'ABx Data'!H28</f>
        <v>234.99935909999999</v>
      </c>
      <c r="H61" s="13">
        <f>'ABx Data'!I28</f>
        <v>9</v>
      </c>
      <c r="I61" s="13" t="str">
        <f t="shared" si="3"/>
        <v>RC</v>
      </c>
      <c r="J61" s="13">
        <v>-90</v>
      </c>
      <c r="K61" s="13">
        <v>0</v>
      </c>
      <c r="L61" s="13" t="s">
        <v>97</v>
      </c>
      <c r="M61" s="2" t="s">
        <v>97</v>
      </c>
      <c r="N61" s="13" t="s">
        <v>107</v>
      </c>
      <c r="O61" s="13" t="s">
        <v>108</v>
      </c>
      <c r="P61" s="2" t="s">
        <v>105</v>
      </c>
      <c r="Q61" s="3">
        <v>1</v>
      </c>
    </row>
    <row r="62" spans="1:17" ht="13" x14ac:dyDescent="0.3">
      <c r="A62" s="2" t="s">
        <v>65</v>
      </c>
      <c r="B62" s="13" t="str">
        <f>'ABx Data'!B29</f>
        <v>RM380</v>
      </c>
      <c r="C62" s="13" t="str">
        <f t="shared" si="2"/>
        <v>RM38001</v>
      </c>
      <c r="D62" s="13">
        <f>'ABx Data'!D29</f>
        <v>481728</v>
      </c>
      <c r="E62" s="13">
        <f>'ABx Data'!C29</f>
        <v>5412740</v>
      </c>
      <c r="F62" s="26">
        <f>'ABx Data'!G29</f>
        <v>231.526062</v>
      </c>
      <c r="G62" s="24">
        <f>'ABx Data'!H29</f>
        <v>214.20378109999999</v>
      </c>
      <c r="H62" s="13">
        <f>'ABx Data'!I29</f>
        <v>11</v>
      </c>
      <c r="I62" s="13" t="str">
        <f t="shared" si="3"/>
        <v>RC</v>
      </c>
      <c r="J62" s="13">
        <v>-90</v>
      </c>
      <c r="K62" s="13">
        <v>0</v>
      </c>
      <c r="L62" s="13" t="s">
        <v>97</v>
      </c>
      <c r="M62" s="2" t="s">
        <v>97</v>
      </c>
      <c r="N62" s="13" t="s">
        <v>107</v>
      </c>
      <c r="O62" s="13" t="s">
        <v>108</v>
      </c>
      <c r="P62" s="2" t="s">
        <v>105</v>
      </c>
      <c r="Q62" s="3">
        <v>1</v>
      </c>
    </row>
    <row r="63" spans="1:17" ht="13" x14ac:dyDescent="0.3">
      <c r="A63" s="2" t="s">
        <v>65</v>
      </c>
      <c r="B63" s="13" t="str">
        <f>'ABx Data'!B30</f>
        <v>RM381</v>
      </c>
      <c r="C63" s="13" t="str">
        <f t="shared" si="2"/>
        <v>RM38101</v>
      </c>
      <c r="D63" s="13">
        <f>'ABx Data'!D30</f>
        <v>480866</v>
      </c>
      <c r="E63" s="13">
        <f>'ABx Data'!C30</f>
        <v>5410545</v>
      </c>
      <c r="F63" s="26">
        <f>'ABx Data'!G30</f>
        <v>231.98628199999999</v>
      </c>
      <c r="G63" s="24">
        <f>'ABx Data'!H30</f>
        <v>221.31291200000001</v>
      </c>
      <c r="H63" s="13">
        <f>'ABx Data'!I30</f>
        <v>16</v>
      </c>
      <c r="I63" s="13" t="str">
        <f t="shared" si="3"/>
        <v>RC</v>
      </c>
      <c r="J63" s="13">
        <v>-90</v>
      </c>
      <c r="K63" s="13">
        <v>0</v>
      </c>
      <c r="L63" s="13" t="s">
        <v>97</v>
      </c>
      <c r="M63" s="2" t="s">
        <v>97</v>
      </c>
      <c r="N63" s="13" t="s">
        <v>107</v>
      </c>
      <c r="O63" s="13" t="s">
        <v>108</v>
      </c>
      <c r="P63" s="2" t="s">
        <v>105</v>
      </c>
      <c r="Q63" s="3">
        <v>1</v>
      </c>
    </row>
    <row r="64" spans="1:17" ht="13" x14ac:dyDescent="0.3">
      <c r="A64" s="2" t="s">
        <v>65</v>
      </c>
      <c r="B64" s="13" t="str">
        <f>'ABx Data'!B31</f>
        <v>RM382</v>
      </c>
      <c r="C64" s="13" t="str">
        <f t="shared" si="2"/>
        <v>RM38201</v>
      </c>
      <c r="D64" s="13">
        <f>'ABx Data'!D31</f>
        <v>481410</v>
      </c>
      <c r="E64" s="13">
        <f>'ABx Data'!C31</f>
        <v>5410980</v>
      </c>
      <c r="F64" s="26">
        <f>'ABx Data'!G31</f>
        <v>249.81025700000001</v>
      </c>
      <c r="G64" s="24">
        <f>'ABx Data'!H31</f>
        <v>235.10690310000001</v>
      </c>
      <c r="H64" s="13">
        <f>'ABx Data'!I31</f>
        <v>6</v>
      </c>
      <c r="I64" s="13" t="str">
        <f t="shared" si="3"/>
        <v>RC</v>
      </c>
      <c r="J64" s="13">
        <v>-90</v>
      </c>
      <c r="K64" s="13">
        <v>0</v>
      </c>
      <c r="L64" s="13" t="s">
        <v>97</v>
      </c>
      <c r="M64" s="2" t="s">
        <v>97</v>
      </c>
      <c r="N64" s="13" t="s">
        <v>107</v>
      </c>
      <c r="O64" s="13" t="s">
        <v>108</v>
      </c>
      <c r="P64" s="2" t="s">
        <v>105</v>
      </c>
      <c r="Q64" s="3">
        <v>1</v>
      </c>
    </row>
    <row r="65" spans="1:17" ht="13" x14ac:dyDescent="0.3">
      <c r="A65" s="2" t="s">
        <v>65</v>
      </c>
      <c r="B65" s="13" t="str">
        <f>'ABx Data'!B32</f>
        <v>RM386</v>
      </c>
      <c r="C65" s="13" t="str">
        <f t="shared" si="2"/>
        <v>RM38601</v>
      </c>
      <c r="D65" s="13">
        <f>'ABx Data'!D32</f>
        <v>476040</v>
      </c>
      <c r="E65" s="13">
        <f>'ABx Data'!C32</f>
        <v>5411141</v>
      </c>
      <c r="F65" s="26">
        <f>'ABx Data'!G32</f>
        <v>233.762405</v>
      </c>
      <c r="G65" s="24">
        <f>'ABx Data'!H32</f>
        <v>224.68817139999999</v>
      </c>
      <c r="H65" s="13">
        <f>'ABx Data'!I32</f>
        <v>11</v>
      </c>
      <c r="I65" s="13" t="str">
        <f t="shared" si="3"/>
        <v>RC</v>
      </c>
      <c r="J65" s="13">
        <v>-90</v>
      </c>
      <c r="K65" s="13">
        <v>0</v>
      </c>
      <c r="L65" s="13" t="s">
        <v>97</v>
      </c>
      <c r="M65" s="2" t="s">
        <v>97</v>
      </c>
      <c r="N65" s="13" t="s">
        <v>107</v>
      </c>
      <c r="O65" s="13" t="s">
        <v>108</v>
      </c>
      <c r="P65" s="2" t="s">
        <v>105</v>
      </c>
      <c r="Q65" s="3">
        <v>1</v>
      </c>
    </row>
    <row r="66" spans="1:17" ht="13" x14ac:dyDescent="0.3">
      <c r="A66" s="2" t="s">
        <v>65</v>
      </c>
      <c r="B66" s="13" t="str">
        <f>'ABx Data'!B33</f>
        <v>RM387</v>
      </c>
      <c r="C66" s="13" t="str">
        <f t="shared" si="2"/>
        <v>RM38701</v>
      </c>
      <c r="D66" s="13">
        <f>'ABx Data'!D33</f>
        <v>476537</v>
      </c>
      <c r="E66" s="13">
        <f>'ABx Data'!C33</f>
        <v>5411865</v>
      </c>
      <c r="F66" s="26">
        <f>'ABx Data'!G33</f>
        <v>230.74581900000001</v>
      </c>
      <c r="G66" s="24">
        <f>'ABx Data'!H33</f>
        <v>220.86378479999999</v>
      </c>
      <c r="H66" s="13">
        <f>'ABx Data'!I33</f>
        <v>8</v>
      </c>
      <c r="I66" s="13" t="str">
        <f t="shared" si="3"/>
        <v>RC</v>
      </c>
      <c r="J66" s="13">
        <v>-90</v>
      </c>
      <c r="K66" s="13">
        <v>0</v>
      </c>
      <c r="L66" s="13" t="s">
        <v>97</v>
      </c>
      <c r="M66" s="2" t="s">
        <v>97</v>
      </c>
      <c r="N66" s="13" t="s">
        <v>107</v>
      </c>
      <c r="O66" s="13" t="s">
        <v>108</v>
      </c>
      <c r="P66" s="2" t="s">
        <v>105</v>
      </c>
      <c r="Q66" s="3">
        <v>1</v>
      </c>
    </row>
    <row r="67" spans="1:17" ht="13" x14ac:dyDescent="0.3">
      <c r="A67" s="2" t="s">
        <v>65</v>
      </c>
      <c r="B67" s="13" t="str">
        <f>'ABx Data'!B34</f>
        <v>RM388</v>
      </c>
      <c r="C67" s="13" t="str">
        <f t="shared" si="2"/>
        <v>RM38801</v>
      </c>
      <c r="D67" s="13">
        <f>'ABx Data'!D34</f>
        <v>479973</v>
      </c>
      <c r="E67" s="13">
        <f>'ABx Data'!C34</f>
        <v>5412961</v>
      </c>
      <c r="F67" s="26">
        <f>'ABx Data'!G34</f>
        <v>264.03585800000002</v>
      </c>
      <c r="G67" s="24">
        <f>'ABx Data'!H34</f>
        <v>235.4826813</v>
      </c>
      <c r="H67" s="13">
        <f>'ABx Data'!I34</f>
        <v>9</v>
      </c>
      <c r="I67" s="13" t="str">
        <f t="shared" si="3"/>
        <v>RC</v>
      </c>
      <c r="J67" s="13">
        <v>-90</v>
      </c>
      <c r="K67" s="13">
        <v>0</v>
      </c>
      <c r="L67" s="13" t="s">
        <v>97</v>
      </c>
      <c r="M67" s="2" t="s">
        <v>97</v>
      </c>
      <c r="N67" s="13" t="s">
        <v>107</v>
      </c>
      <c r="O67" s="13" t="s">
        <v>108</v>
      </c>
      <c r="P67" s="2" t="s">
        <v>105</v>
      </c>
      <c r="Q67" s="3">
        <v>1</v>
      </c>
    </row>
    <row r="68" spans="1:17" ht="13" x14ac:dyDescent="0.3">
      <c r="A68" s="2" t="s">
        <v>65</v>
      </c>
      <c r="B68" s="13" t="str">
        <f>'ABx Data'!B35</f>
        <v>RM389</v>
      </c>
      <c r="C68" s="13" t="str">
        <f t="shared" si="2"/>
        <v>RM38901</v>
      </c>
      <c r="D68" s="13">
        <f>'ABx Data'!D35</f>
        <v>477045</v>
      </c>
      <c r="E68" s="13">
        <f>'ABx Data'!C35</f>
        <v>5412651</v>
      </c>
      <c r="F68" s="26">
        <f>'ABx Data'!G35</f>
        <v>231.657059</v>
      </c>
      <c r="G68" s="24">
        <f>'ABx Data'!H35</f>
        <v>220.84715270000001</v>
      </c>
      <c r="H68" s="13">
        <f>'ABx Data'!I35</f>
        <v>11</v>
      </c>
      <c r="I68" s="13" t="str">
        <f t="shared" si="3"/>
        <v>RC</v>
      </c>
      <c r="J68" s="13">
        <v>-90</v>
      </c>
      <c r="K68" s="13">
        <v>0</v>
      </c>
      <c r="L68" s="13" t="s">
        <v>97</v>
      </c>
      <c r="M68" s="2" t="s">
        <v>97</v>
      </c>
      <c r="N68" s="13" t="s">
        <v>107</v>
      </c>
      <c r="O68" s="13" t="s">
        <v>108</v>
      </c>
      <c r="P68" s="2" t="s">
        <v>105</v>
      </c>
      <c r="Q68" s="3">
        <v>1</v>
      </c>
    </row>
    <row r="69" spans="1:17" ht="13" x14ac:dyDescent="0.3">
      <c r="A69" s="2" t="s">
        <v>65</v>
      </c>
      <c r="B69" s="13" t="str">
        <f>'ABx Data'!B36</f>
        <v>RM435</v>
      </c>
      <c r="C69" s="13" t="str">
        <f t="shared" si="2"/>
        <v>RM43501</v>
      </c>
      <c r="D69" s="13">
        <f>'ABx Data'!D36</f>
        <v>480025</v>
      </c>
      <c r="E69" s="13">
        <f>'ABx Data'!C36</f>
        <v>5413061</v>
      </c>
      <c r="F69" s="26">
        <f>'ABx Data'!G36</f>
        <v>254.57197600000001</v>
      </c>
      <c r="G69" s="24">
        <f>'ABx Data'!H36</f>
        <v>236.3735504</v>
      </c>
      <c r="H69" s="13">
        <f>'ABx Data'!I36</f>
        <v>22</v>
      </c>
      <c r="I69" s="13" t="str">
        <f t="shared" si="3"/>
        <v>RC</v>
      </c>
      <c r="J69" s="13">
        <v>-90</v>
      </c>
      <c r="K69" s="13">
        <v>0</v>
      </c>
      <c r="L69" s="13" t="s">
        <v>97</v>
      </c>
      <c r="M69" s="2" t="s">
        <v>97</v>
      </c>
      <c r="N69" s="13" t="s">
        <v>107</v>
      </c>
      <c r="O69" s="13" t="s">
        <v>108</v>
      </c>
      <c r="P69" s="2" t="s">
        <v>105</v>
      </c>
      <c r="Q69" s="3">
        <v>1</v>
      </c>
    </row>
    <row r="70" spans="1:17" ht="13" x14ac:dyDescent="0.3">
      <c r="A70" s="2" t="s">
        <v>65</v>
      </c>
      <c r="B70" s="13" t="str">
        <f>'ABx Data'!B37</f>
        <v>RM436</v>
      </c>
      <c r="C70" s="13" t="str">
        <f t="shared" si="2"/>
        <v>RM43601</v>
      </c>
      <c r="D70" s="13">
        <f>'ABx Data'!D37</f>
        <v>479940</v>
      </c>
      <c r="E70" s="13">
        <f>'ABx Data'!C37</f>
        <v>5412873</v>
      </c>
      <c r="F70" s="26">
        <f>'ABx Data'!G37</f>
        <v>257.19085699999999</v>
      </c>
      <c r="G70" s="24">
        <f>'ABx Data'!H37</f>
        <v>234.62095640000001</v>
      </c>
      <c r="H70" s="13">
        <f>'ABx Data'!I37</f>
        <v>33</v>
      </c>
      <c r="I70" s="13" t="str">
        <f t="shared" si="3"/>
        <v>RC</v>
      </c>
      <c r="J70" s="13">
        <v>-90</v>
      </c>
      <c r="K70" s="13">
        <v>0</v>
      </c>
      <c r="L70" s="13" t="s">
        <v>97</v>
      </c>
      <c r="M70" s="2" t="s">
        <v>97</v>
      </c>
      <c r="N70" s="13" t="s">
        <v>107</v>
      </c>
      <c r="O70" s="13" t="s">
        <v>108</v>
      </c>
      <c r="P70" s="2" t="s">
        <v>105</v>
      </c>
      <c r="Q70" s="3">
        <v>1</v>
      </c>
    </row>
    <row r="71" spans="1:17" ht="13" x14ac:dyDescent="0.3">
      <c r="A71" s="2" t="s">
        <v>65</v>
      </c>
      <c r="B71" s="13" t="str">
        <f>'ABx Data'!B38</f>
        <v>RM437</v>
      </c>
      <c r="C71" s="13" t="str">
        <f t="shared" si="2"/>
        <v>RM43701</v>
      </c>
      <c r="D71" s="13">
        <f>'ABx Data'!D38</f>
        <v>478955</v>
      </c>
      <c r="E71" s="13">
        <f>'ABx Data'!C38</f>
        <v>5413740</v>
      </c>
      <c r="F71" s="26">
        <f>'ABx Data'!G38</f>
        <v>241.63902300000001</v>
      </c>
      <c r="G71" s="24">
        <f>'ABx Data'!H38</f>
        <v>224.7419586</v>
      </c>
      <c r="H71" s="13">
        <f>'ABx Data'!I38</f>
        <v>25</v>
      </c>
      <c r="I71" s="13" t="str">
        <f t="shared" si="3"/>
        <v>RC</v>
      </c>
      <c r="J71" s="13">
        <v>-90</v>
      </c>
      <c r="K71" s="13">
        <v>0</v>
      </c>
      <c r="L71" s="13" t="s">
        <v>97</v>
      </c>
      <c r="M71" s="2" t="s">
        <v>97</v>
      </c>
      <c r="N71" s="13" t="s">
        <v>107</v>
      </c>
      <c r="O71" s="13" t="s">
        <v>108</v>
      </c>
      <c r="P71" s="2" t="s">
        <v>105</v>
      </c>
      <c r="Q71" s="3">
        <v>1</v>
      </c>
    </row>
    <row r="72" spans="1:17" ht="13" x14ac:dyDescent="0.3">
      <c r="A72" s="2" t="s">
        <v>65</v>
      </c>
      <c r="B72" s="13" t="str">
        <f>'ABx Data'!B39</f>
        <v>RM438</v>
      </c>
      <c r="C72" s="13" t="str">
        <f t="shared" si="2"/>
        <v>RM43801</v>
      </c>
      <c r="D72" s="13">
        <f>'ABx Data'!D39</f>
        <v>477002</v>
      </c>
      <c r="E72" s="13">
        <f>'ABx Data'!C39</f>
        <v>5411012</v>
      </c>
      <c r="F72" s="26">
        <f>'ABx Data'!G39</f>
        <v>266.10290500000002</v>
      </c>
      <c r="G72" s="24">
        <f>'ABx Data'!H39</f>
        <v>252.96028140000001</v>
      </c>
      <c r="H72" s="13">
        <f>'ABx Data'!I39</f>
        <v>14</v>
      </c>
      <c r="I72" s="13" t="str">
        <f t="shared" si="3"/>
        <v>RC</v>
      </c>
      <c r="J72" s="13">
        <v>-90</v>
      </c>
      <c r="K72" s="13">
        <v>0</v>
      </c>
      <c r="L72" s="13" t="s">
        <v>97</v>
      </c>
      <c r="M72" s="2" t="s">
        <v>97</v>
      </c>
      <c r="N72" s="13" t="s">
        <v>107</v>
      </c>
      <c r="O72" s="13" t="s">
        <v>108</v>
      </c>
      <c r="P72" s="2" t="s">
        <v>105</v>
      </c>
      <c r="Q72" s="3">
        <v>1</v>
      </c>
    </row>
    <row r="73" spans="1:17" ht="13" x14ac:dyDescent="0.3">
      <c r="A73" s="2" t="s">
        <v>65</v>
      </c>
      <c r="B73" s="13" t="str">
        <f>'ABx Data'!B40</f>
        <v>RM439</v>
      </c>
      <c r="C73" s="13" t="str">
        <f t="shared" si="2"/>
        <v>RM43901</v>
      </c>
      <c r="D73" s="13">
        <f>'ABx Data'!D40</f>
        <v>477214</v>
      </c>
      <c r="E73" s="13">
        <f>'ABx Data'!C40</f>
        <v>5411111</v>
      </c>
      <c r="F73" s="26">
        <f>'ABx Data'!G40</f>
        <v>263.96444700000001</v>
      </c>
      <c r="G73" s="24">
        <f>'ABx Data'!H40</f>
        <v>241.85390580000001</v>
      </c>
      <c r="H73" s="13">
        <f>'ABx Data'!I40</f>
        <v>14</v>
      </c>
      <c r="I73" s="13" t="str">
        <f t="shared" si="3"/>
        <v>RC</v>
      </c>
      <c r="J73" s="13">
        <v>-90</v>
      </c>
      <c r="K73" s="13">
        <v>0</v>
      </c>
      <c r="L73" s="13" t="s">
        <v>97</v>
      </c>
      <c r="M73" s="2" t="s">
        <v>97</v>
      </c>
      <c r="N73" s="13" t="s">
        <v>107</v>
      </c>
      <c r="O73" s="13" t="s">
        <v>108</v>
      </c>
      <c r="P73" s="2" t="s">
        <v>105</v>
      </c>
      <c r="Q73" s="3">
        <v>1</v>
      </c>
    </row>
    <row r="74" spans="1:17" ht="13" x14ac:dyDescent="0.3">
      <c r="A74" s="2" t="s">
        <v>65</v>
      </c>
      <c r="B74" s="13" t="str">
        <f>'ABx Data'!B41</f>
        <v>RM440</v>
      </c>
      <c r="C74" s="13" t="str">
        <f t="shared" si="2"/>
        <v>RM44001</v>
      </c>
      <c r="D74" s="13">
        <f>'ABx Data'!D41</f>
        <v>477440</v>
      </c>
      <c r="E74" s="13">
        <f>'ABx Data'!C41</f>
        <v>5411245</v>
      </c>
      <c r="F74" s="26">
        <f>'ABx Data'!G41</f>
        <v>265.54541</v>
      </c>
      <c r="G74" s="24">
        <f>'ABx Data'!H41</f>
        <v>239.9147768</v>
      </c>
      <c r="H74" s="13">
        <f>'ABx Data'!I41</f>
        <v>39</v>
      </c>
      <c r="I74" s="13" t="str">
        <f t="shared" si="3"/>
        <v>RC</v>
      </c>
      <c r="J74" s="13">
        <v>-90</v>
      </c>
      <c r="K74" s="13">
        <v>0</v>
      </c>
      <c r="L74" s="13" t="s">
        <v>97</v>
      </c>
      <c r="M74" s="2" t="s">
        <v>97</v>
      </c>
      <c r="N74" s="13" t="s">
        <v>107</v>
      </c>
      <c r="O74" s="13" t="s">
        <v>108</v>
      </c>
      <c r="P74" s="2" t="s">
        <v>105</v>
      </c>
      <c r="Q74" s="3">
        <v>1</v>
      </c>
    </row>
    <row r="75" spans="1:17" ht="13" x14ac:dyDescent="0.3">
      <c r="A75" s="2" t="s">
        <v>65</v>
      </c>
      <c r="B75" s="13" t="str">
        <f>'ABx Data'!B42</f>
        <v>RM441</v>
      </c>
      <c r="C75" s="13" t="str">
        <f t="shared" si="2"/>
        <v>RM44101</v>
      </c>
      <c r="D75" s="13">
        <f>'ABx Data'!D42</f>
        <v>477825</v>
      </c>
      <c r="E75" s="13">
        <f>'ABx Data'!C42</f>
        <v>5411483</v>
      </c>
      <c r="F75" s="26">
        <f>'ABx Data'!G42</f>
        <v>285.13394199999999</v>
      </c>
      <c r="G75" s="24">
        <f>'ABx Data'!H42</f>
        <v>239.77442880000001</v>
      </c>
      <c r="H75" s="13">
        <f>'ABx Data'!I42</f>
        <v>18</v>
      </c>
      <c r="I75" s="13" t="str">
        <f t="shared" si="3"/>
        <v>RC</v>
      </c>
      <c r="J75" s="13">
        <v>-90</v>
      </c>
      <c r="K75" s="13">
        <v>0</v>
      </c>
      <c r="L75" s="13" t="s">
        <v>97</v>
      </c>
      <c r="M75" s="2" t="s">
        <v>97</v>
      </c>
      <c r="N75" s="13" t="s">
        <v>107</v>
      </c>
      <c r="O75" s="13" t="s">
        <v>108</v>
      </c>
      <c r="P75" s="2" t="s">
        <v>105</v>
      </c>
      <c r="Q75" s="3">
        <v>1</v>
      </c>
    </row>
    <row r="76" spans="1:17" ht="13" x14ac:dyDescent="0.3">
      <c r="A76" s="2" t="s">
        <v>65</v>
      </c>
      <c r="B76" s="13" t="str">
        <f>'ABx Data'!B43</f>
        <v>RM442</v>
      </c>
      <c r="C76" s="13" t="str">
        <f t="shared" si="2"/>
        <v>RM44201</v>
      </c>
      <c r="D76" s="13">
        <f>'ABx Data'!D43</f>
        <v>477789</v>
      </c>
      <c r="E76" s="13">
        <f>'ABx Data'!C43</f>
        <v>5411742</v>
      </c>
      <c r="F76" s="26">
        <f>'ABx Data'!G43</f>
        <v>270.64627100000001</v>
      </c>
      <c r="G76" s="24">
        <f>'ABx Data'!H43</f>
        <v>243.09546900000001</v>
      </c>
      <c r="H76" s="13">
        <f>'ABx Data'!I43</f>
        <v>15</v>
      </c>
      <c r="I76" s="13" t="str">
        <f t="shared" si="3"/>
        <v>RC</v>
      </c>
      <c r="J76" s="13">
        <v>-90</v>
      </c>
      <c r="K76" s="13">
        <v>0</v>
      </c>
      <c r="L76" s="13" t="s">
        <v>97</v>
      </c>
      <c r="M76" s="2" t="s">
        <v>97</v>
      </c>
      <c r="N76" s="13" t="s">
        <v>107</v>
      </c>
      <c r="O76" s="13" t="s">
        <v>108</v>
      </c>
      <c r="P76" s="2" t="s">
        <v>105</v>
      </c>
      <c r="Q76" s="3">
        <v>1</v>
      </c>
    </row>
    <row r="77" spans="1:17" ht="13" x14ac:dyDescent="0.3">
      <c r="A77" s="2" t="s">
        <v>65</v>
      </c>
      <c r="B77" s="13" t="str">
        <f>'ABx Data'!B44</f>
        <v>RM443</v>
      </c>
      <c r="C77" s="13" t="str">
        <f t="shared" si="2"/>
        <v>RM44301</v>
      </c>
      <c r="D77" s="13">
        <f>'ABx Data'!D44</f>
        <v>477598</v>
      </c>
      <c r="E77" s="13">
        <f>'ABx Data'!C44</f>
        <v>5411894</v>
      </c>
      <c r="F77" s="26">
        <f>'ABx Data'!G44</f>
        <v>236.14750699999999</v>
      </c>
      <c r="G77" s="24">
        <f>'ABx Data'!H44</f>
        <v>244.30581090000001</v>
      </c>
      <c r="H77" s="13">
        <f>'ABx Data'!I44</f>
        <v>13</v>
      </c>
      <c r="I77" s="13" t="str">
        <f t="shared" si="3"/>
        <v>RC</v>
      </c>
      <c r="J77" s="13">
        <v>-90</v>
      </c>
      <c r="K77" s="13">
        <v>0</v>
      </c>
      <c r="L77" s="13" t="s">
        <v>97</v>
      </c>
      <c r="M77" s="2" t="s">
        <v>97</v>
      </c>
      <c r="N77" s="13" t="s">
        <v>107</v>
      </c>
      <c r="O77" s="13" t="s">
        <v>108</v>
      </c>
      <c r="P77" s="2" t="s">
        <v>105</v>
      </c>
      <c r="Q77" s="3">
        <v>1</v>
      </c>
    </row>
    <row r="78" spans="1:17" ht="13" x14ac:dyDescent="0.3">
      <c r="A78" s="2" t="s">
        <v>65</v>
      </c>
      <c r="B78" s="13" t="str">
        <f>'ABx Data'!B45</f>
        <v>RM444</v>
      </c>
      <c r="C78" s="13" t="str">
        <f t="shared" si="2"/>
        <v>RM44401</v>
      </c>
      <c r="D78" s="13">
        <f>'ABx Data'!D45</f>
        <v>477403</v>
      </c>
      <c r="E78" s="13">
        <f>'ABx Data'!C45</f>
        <v>5411710</v>
      </c>
      <c r="F78" s="26">
        <f>'ABx Data'!G45</f>
        <v>246.109253</v>
      </c>
      <c r="G78" s="24">
        <f>'ABx Data'!H45</f>
        <v>233.4882083</v>
      </c>
      <c r="H78" s="13">
        <f>'ABx Data'!I45</f>
        <v>20</v>
      </c>
      <c r="I78" s="13" t="str">
        <f t="shared" si="3"/>
        <v>RC</v>
      </c>
      <c r="J78" s="13">
        <v>-90</v>
      </c>
      <c r="K78" s="13">
        <v>0</v>
      </c>
      <c r="L78" s="13" t="s">
        <v>97</v>
      </c>
      <c r="M78" s="2" t="s">
        <v>97</v>
      </c>
      <c r="N78" s="13" t="s">
        <v>107</v>
      </c>
      <c r="O78" s="13" t="s">
        <v>108</v>
      </c>
      <c r="P78" s="2" t="s">
        <v>105</v>
      </c>
      <c r="Q78" s="3">
        <v>1</v>
      </c>
    </row>
    <row r="79" spans="1:17" ht="13" x14ac:dyDescent="0.3">
      <c r="A79" s="2" t="s">
        <v>65</v>
      </c>
      <c r="B79" s="13" t="str">
        <f>'ABx Data'!B46</f>
        <v>RM445</v>
      </c>
      <c r="C79" s="13" t="str">
        <f t="shared" si="2"/>
        <v>RM44501</v>
      </c>
      <c r="D79" s="13">
        <f>'ABx Data'!D46</f>
        <v>477345</v>
      </c>
      <c r="E79" s="13">
        <f>'ABx Data'!C46</f>
        <v>5412157</v>
      </c>
      <c r="F79" s="26">
        <f>'ABx Data'!G46</f>
        <v>257.587738</v>
      </c>
      <c r="G79" s="24">
        <f>'ABx Data'!H46</f>
        <v>232.86107730000001</v>
      </c>
      <c r="H79" s="13">
        <f>'ABx Data'!I46</f>
        <v>22</v>
      </c>
      <c r="I79" s="13" t="str">
        <f t="shared" si="3"/>
        <v>RC</v>
      </c>
      <c r="J79" s="13">
        <v>-90</v>
      </c>
      <c r="K79" s="13">
        <v>0</v>
      </c>
      <c r="L79" s="13" t="s">
        <v>97</v>
      </c>
      <c r="M79" s="2" t="s">
        <v>97</v>
      </c>
      <c r="N79" s="13" t="s">
        <v>107</v>
      </c>
      <c r="O79" s="13" t="s">
        <v>108</v>
      </c>
      <c r="P79" s="2" t="s">
        <v>105</v>
      </c>
      <c r="Q79" s="3">
        <v>1</v>
      </c>
    </row>
    <row r="80" spans="1:17" ht="13" x14ac:dyDescent="0.3">
      <c r="A80" s="2" t="s">
        <v>65</v>
      </c>
      <c r="B80" s="13" t="str">
        <f>'ABx Data'!B47</f>
        <v>RM446</v>
      </c>
      <c r="C80" s="13" t="str">
        <f t="shared" si="2"/>
        <v>RM44601</v>
      </c>
      <c r="D80" s="13">
        <f>'ABx Data'!D47</f>
        <v>477210</v>
      </c>
      <c r="E80" s="13">
        <f>'ABx Data'!C47</f>
        <v>5412596</v>
      </c>
      <c r="F80" s="26">
        <f>'ABx Data'!G47</f>
        <v>242.48513800000001</v>
      </c>
      <c r="G80" s="24">
        <f>'ABx Data'!H47</f>
        <v>227.01</v>
      </c>
      <c r="H80" s="13">
        <f>'ABx Data'!I47</f>
        <v>22</v>
      </c>
      <c r="I80" s="13" t="str">
        <f t="shared" si="3"/>
        <v>RC</v>
      </c>
      <c r="J80" s="13">
        <v>-90</v>
      </c>
      <c r="K80" s="13">
        <v>0</v>
      </c>
      <c r="L80" s="13" t="s">
        <v>97</v>
      </c>
      <c r="M80" s="2" t="s">
        <v>97</v>
      </c>
      <c r="N80" s="13" t="s">
        <v>107</v>
      </c>
      <c r="O80" s="13" t="s">
        <v>108</v>
      </c>
      <c r="P80" s="2" t="s">
        <v>105</v>
      </c>
      <c r="Q80" s="3">
        <v>1</v>
      </c>
    </row>
    <row r="81" spans="1:17" ht="13" x14ac:dyDescent="0.3">
      <c r="A81" s="2" t="s">
        <v>65</v>
      </c>
      <c r="B81" s="13" t="str">
        <f>'ABx Data'!B48</f>
        <v>RM447</v>
      </c>
      <c r="C81" s="13" t="str">
        <f t="shared" si="2"/>
        <v>RM44701</v>
      </c>
      <c r="D81" s="13">
        <f>'ABx Data'!D48</f>
        <v>477315</v>
      </c>
      <c r="E81" s="13">
        <f>'ABx Data'!C48</f>
        <v>5412940</v>
      </c>
      <c r="F81" s="26">
        <f>'ABx Data'!G48</f>
        <v>250.186508</v>
      </c>
      <c r="G81" s="24">
        <f>'ABx Data'!H48</f>
        <v>220.8375843</v>
      </c>
      <c r="H81" s="13">
        <f>'ABx Data'!I48</f>
        <v>22</v>
      </c>
      <c r="I81" s="13" t="str">
        <f t="shared" si="3"/>
        <v>RC</v>
      </c>
      <c r="J81" s="13">
        <v>-90</v>
      </c>
      <c r="K81" s="13">
        <v>0</v>
      </c>
      <c r="L81" s="13" t="s">
        <v>97</v>
      </c>
      <c r="M81" s="2" t="s">
        <v>97</v>
      </c>
      <c r="N81" s="13" t="s">
        <v>107</v>
      </c>
      <c r="O81" s="13" t="s">
        <v>108</v>
      </c>
      <c r="P81" s="2" t="s">
        <v>105</v>
      </c>
      <c r="Q81" s="3">
        <v>1</v>
      </c>
    </row>
    <row r="82" spans="1:17" ht="13" x14ac:dyDescent="0.3">
      <c r="A82" s="2" t="s">
        <v>65</v>
      </c>
      <c r="B82" s="13" t="str">
        <f>'ABx Data'!B49</f>
        <v>RM448</v>
      </c>
      <c r="C82" s="13" t="str">
        <f t="shared" si="2"/>
        <v>RM44801</v>
      </c>
      <c r="D82" s="13">
        <f>'ABx Data'!D49</f>
        <v>477464</v>
      </c>
      <c r="E82" s="13">
        <f>'ABx Data'!C49</f>
        <v>5413104</v>
      </c>
      <c r="F82" s="26">
        <f>'ABx Data'!G49</f>
        <v>250.461502</v>
      </c>
      <c r="G82" s="24">
        <f>'ABx Data'!H49</f>
        <v>224.13207679999999</v>
      </c>
      <c r="H82" s="13">
        <f>'ABx Data'!I49</f>
        <v>8</v>
      </c>
      <c r="I82" s="13" t="str">
        <f t="shared" si="3"/>
        <v>RC</v>
      </c>
      <c r="J82" s="13">
        <v>-90</v>
      </c>
      <c r="K82" s="13">
        <v>0</v>
      </c>
      <c r="L82" s="13" t="s">
        <v>97</v>
      </c>
      <c r="M82" s="2" t="s">
        <v>97</v>
      </c>
      <c r="N82" s="13" t="s">
        <v>107</v>
      </c>
      <c r="O82" s="13" t="s">
        <v>108</v>
      </c>
      <c r="P82" s="2" t="s">
        <v>105</v>
      </c>
      <c r="Q82" s="3">
        <v>1</v>
      </c>
    </row>
    <row r="83" spans="1:17" ht="13" x14ac:dyDescent="0.3">
      <c r="A83" s="2" t="s">
        <v>65</v>
      </c>
      <c r="B83" s="13" t="str">
        <f>'ABx Data'!B50</f>
        <v>RM449</v>
      </c>
      <c r="C83" s="13" t="str">
        <f t="shared" si="2"/>
        <v>RM44901</v>
      </c>
      <c r="D83" s="13">
        <f>'ABx Data'!D50</f>
        <v>477628</v>
      </c>
      <c r="E83" s="13">
        <f>'ABx Data'!C50</f>
        <v>5413229</v>
      </c>
      <c r="F83" s="26">
        <f>'ABx Data'!G50</f>
        <v>251.71107499999999</v>
      </c>
      <c r="G83" s="24">
        <f>'ABx Data'!H50</f>
        <v>224.46906849999999</v>
      </c>
      <c r="H83" s="13">
        <f>'ABx Data'!I50</f>
        <v>8</v>
      </c>
      <c r="I83" s="13" t="str">
        <f t="shared" si="3"/>
        <v>RC</v>
      </c>
      <c r="J83" s="13">
        <v>-90</v>
      </c>
      <c r="K83" s="13">
        <v>0</v>
      </c>
      <c r="L83" s="13" t="s">
        <v>97</v>
      </c>
      <c r="M83" s="2" t="s">
        <v>97</v>
      </c>
      <c r="N83" s="13" t="s">
        <v>107</v>
      </c>
      <c r="O83" s="13" t="s">
        <v>108</v>
      </c>
      <c r="P83" s="2" t="s">
        <v>105</v>
      </c>
      <c r="Q83" s="3">
        <v>1</v>
      </c>
    </row>
    <row r="84" spans="1:17" ht="13" x14ac:dyDescent="0.3">
      <c r="A84" s="2" t="s">
        <v>65</v>
      </c>
      <c r="B84" s="13" t="str">
        <f>'ABx Data'!B51</f>
        <v>RM450</v>
      </c>
      <c r="C84" s="13" t="str">
        <f t="shared" si="2"/>
        <v>RM45001</v>
      </c>
      <c r="D84" s="13">
        <f>'ABx Data'!D51</f>
        <v>477940</v>
      </c>
      <c r="E84" s="13">
        <f>'ABx Data'!C51</f>
        <v>5413162</v>
      </c>
      <c r="F84" s="26">
        <f>'ABx Data'!G51</f>
        <v>246.351868</v>
      </c>
      <c r="G84" s="24">
        <f>'ABx Data'!H51</f>
        <v>220.33284280000001</v>
      </c>
      <c r="H84" s="13">
        <f>'ABx Data'!I51</f>
        <v>11</v>
      </c>
      <c r="I84" s="13" t="str">
        <f t="shared" si="3"/>
        <v>RC</v>
      </c>
      <c r="J84" s="13">
        <v>-90</v>
      </c>
      <c r="K84" s="13">
        <v>0</v>
      </c>
      <c r="L84" s="13" t="s">
        <v>97</v>
      </c>
      <c r="M84" s="2" t="s">
        <v>97</v>
      </c>
      <c r="N84" s="13" t="s">
        <v>107</v>
      </c>
      <c r="O84" s="13" t="s">
        <v>108</v>
      </c>
      <c r="P84" s="2" t="s">
        <v>105</v>
      </c>
      <c r="Q84" s="3">
        <v>1</v>
      </c>
    </row>
    <row r="85" spans="1:17" ht="13" x14ac:dyDescent="0.3">
      <c r="A85" s="2" t="s">
        <v>65</v>
      </c>
      <c r="B85" s="13" t="str">
        <f>'ABx Data'!B52</f>
        <v>RM451</v>
      </c>
      <c r="C85" s="13" t="str">
        <f t="shared" si="2"/>
        <v>RM45101</v>
      </c>
      <c r="D85" s="13">
        <f>'ABx Data'!D52</f>
        <v>477886</v>
      </c>
      <c r="E85" s="13">
        <f>'ABx Data'!C52</f>
        <v>5411068</v>
      </c>
      <c r="F85" s="26">
        <f>'ABx Data'!G52</f>
        <v>318.72009300000002</v>
      </c>
      <c r="G85" s="24">
        <f>'ABx Data'!H52</f>
        <v>295.78374059999999</v>
      </c>
      <c r="H85" s="13">
        <f>'ABx Data'!I52</f>
        <v>7</v>
      </c>
      <c r="I85" s="13" t="str">
        <f t="shared" si="3"/>
        <v>RC</v>
      </c>
      <c r="J85" s="13">
        <v>-90</v>
      </c>
      <c r="K85" s="13">
        <v>0</v>
      </c>
      <c r="L85" s="13" t="s">
        <v>97</v>
      </c>
      <c r="M85" s="2" t="s">
        <v>97</v>
      </c>
      <c r="N85" s="13" t="s">
        <v>107</v>
      </c>
      <c r="O85" s="13" t="s">
        <v>108</v>
      </c>
      <c r="P85" s="2" t="s">
        <v>105</v>
      </c>
      <c r="Q85" s="3">
        <v>1</v>
      </c>
    </row>
    <row r="86" spans="1:17" ht="13" x14ac:dyDescent="0.3">
      <c r="A86" s="2" t="s">
        <v>65</v>
      </c>
      <c r="B86" s="13" t="str">
        <f>'ABx Data'!B53</f>
        <v>RM452</v>
      </c>
      <c r="C86" s="13" t="str">
        <f t="shared" si="2"/>
        <v>RM45201</v>
      </c>
      <c r="D86" s="13">
        <f>'ABx Data'!D53</f>
        <v>478025</v>
      </c>
      <c r="E86" s="13">
        <f>'ABx Data'!C53</f>
        <v>5411080</v>
      </c>
      <c r="F86" s="26">
        <f>'ABx Data'!G53</f>
        <v>324.42071499999997</v>
      </c>
      <c r="G86" s="24">
        <f>'ABx Data'!H53</f>
        <v>297.4286113</v>
      </c>
      <c r="H86" s="13">
        <f>'ABx Data'!I53</f>
        <v>11</v>
      </c>
      <c r="I86" s="13" t="str">
        <f t="shared" si="3"/>
        <v>RC</v>
      </c>
      <c r="J86" s="13">
        <v>-90</v>
      </c>
      <c r="K86" s="13">
        <v>0</v>
      </c>
      <c r="L86" s="13" t="s">
        <v>97</v>
      </c>
      <c r="M86" s="2" t="s">
        <v>97</v>
      </c>
      <c r="N86" s="13" t="s">
        <v>107</v>
      </c>
      <c r="O86" s="13" t="s">
        <v>108</v>
      </c>
      <c r="P86" s="2" t="s">
        <v>105</v>
      </c>
      <c r="Q86" s="3">
        <v>1</v>
      </c>
    </row>
    <row r="87" spans="1:17" ht="13" x14ac:dyDescent="0.3">
      <c r="A87" s="2" t="s">
        <v>65</v>
      </c>
      <c r="B87" s="13" t="str">
        <f>'ABx Data'!B54</f>
        <v>RM453</v>
      </c>
      <c r="C87" s="13" t="str">
        <f t="shared" si="2"/>
        <v>RM45301</v>
      </c>
      <c r="D87" s="13">
        <f>'ABx Data'!D54</f>
        <v>478162</v>
      </c>
      <c r="E87" s="13">
        <f>'ABx Data'!C54</f>
        <v>5411083</v>
      </c>
      <c r="F87" s="26">
        <f>'ABx Data'!G54</f>
        <v>313.83358800000002</v>
      </c>
      <c r="G87" s="24">
        <f>'ABx Data'!H54</f>
        <v>296.16087429999999</v>
      </c>
      <c r="H87" s="13">
        <f>'ABx Data'!I54</f>
        <v>10</v>
      </c>
      <c r="I87" s="13" t="str">
        <f t="shared" si="3"/>
        <v>RC</v>
      </c>
      <c r="J87" s="13">
        <v>-90</v>
      </c>
      <c r="K87" s="13">
        <v>0</v>
      </c>
      <c r="L87" s="13" t="s">
        <v>97</v>
      </c>
      <c r="M87" s="2" t="s">
        <v>97</v>
      </c>
      <c r="N87" s="13" t="s">
        <v>107</v>
      </c>
      <c r="O87" s="13" t="s">
        <v>108</v>
      </c>
      <c r="P87" s="2" t="s">
        <v>105</v>
      </c>
      <c r="Q87" s="3">
        <v>1</v>
      </c>
    </row>
    <row r="88" spans="1:17" ht="13" x14ac:dyDescent="0.3">
      <c r="A88" s="2" t="s">
        <v>65</v>
      </c>
      <c r="B88" s="13" t="str">
        <f>'ABx Data'!B55</f>
        <v>RM454</v>
      </c>
      <c r="C88" s="13" t="str">
        <f t="shared" si="2"/>
        <v>RM45401</v>
      </c>
      <c r="D88" s="13">
        <f>'ABx Data'!D55</f>
        <v>478266</v>
      </c>
      <c r="E88" s="13">
        <f>'ABx Data'!C55</f>
        <v>5411138</v>
      </c>
      <c r="F88" s="26">
        <f>'ABx Data'!G55</f>
        <v>333.10040300000003</v>
      </c>
      <c r="G88" s="24">
        <f>'ABx Data'!H55</f>
        <v>292.99394260000003</v>
      </c>
      <c r="H88" s="13">
        <f>'ABx Data'!I55</f>
        <v>9</v>
      </c>
      <c r="I88" s="13" t="str">
        <f t="shared" si="3"/>
        <v>RC</v>
      </c>
      <c r="J88" s="13">
        <v>-90</v>
      </c>
      <c r="K88" s="13">
        <v>0</v>
      </c>
      <c r="L88" s="13" t="s">
        <v>97</v>
      </c>
      <c r="M88" s="2" t="s">
        <v>97</v>
      </c>
      <c r="N88" s="13" t="s">
        <v>107</v>
      </c>
      <c r="O88" s="13" t="s">
        <v>108</v>
      </c>
      <c r="P88" s="2" t="s">
        <v>105</v>
      </c>
      <c r="Q88" s="3">
        <v>1</v>
      </c>
    </row>
    <row r="89" spans="1:17" ht="13" x14ac:dyDescent="0.3">
      <c r="A89" s="2" t="s">
        <v>65</v>
      </c>
      <c r="B89" s="13" t="str">
        <f>'ABx Data'!B56</f>
        <v>RM455</v>
      </c>
      <c r="C89" s="13" t="str">
        <f t="shared" si="2"/>
        <v>RM45501</v>
      </c>
      <c r="D89" s="13">
        <f>'ABx Data'!D56</f>
        <v>478308</v>
      </c>
      <c r="E89" s="13">
        <f>'ABx Data'!C56</f>
        <v>5411250</v>
      </c>
      <c r="F89" s="26">
        <f>'ABx Data'!G56</f>
        <v>293.15313700000002</v>
      </c>
      <c r="G89" s="24">
        <f>'ABx Data'!H56</f>
        <v>290.01653169999997</v>
      </c>
      <c r="H89" s="13">
        <f>'ABx Data'!I56</f>
        <v>7</v>
      </c>
      <c r="I89" s="13" t="str">
        <f t="shared" si="3"/>
        <v>RC</v>
      </c>
      <c r="J89" s="13">
        <v>-90</v>
      </c>
      <c r="K89" s="13">
        <v>0</v>
      </c>
      <c r="L89" s="13" t="s">
        <v>97</v>
      </c>
      <c r="M89" s="2" t="s">
        <v>97</v>
      </c>
      <c r="N89" s="13" t="s">
        <v>107</v>
      </c>
      <c r="O89" s="13" t="s">
        <v>108</v>
      </c>
      <c r="P89" s="2" t="s">
        <v>105</v>
      </c>
      <c r="Q89" s="3">
        <v>1</v>
      </c>
    </row>
    <row r="90" spans="1:17" ht="13" x14ac:dyDescent="0.3">
      <c r="A90" s="2" t="s">
        <v>65</v>
      </c>
      <c r="B90" s="13" t="str">
        <f>'ABx Data'!B57</f>
        <v>RM456</v>
      </c>
      <c r="C90" s="13" t="str">
        <f t="shared" si="2"/>
        <v>RM45601</v>
      </c>
      <c r="D90" s="13">
        <f>'ABx Data'!D57</f>
        <v>478370</v>
      </c>
      <c r="E90" s="13">
        <f>'ABx Data'!C57</f>
        <v>5411286</v>
      </c>
      <c r="F90" s="26">
        <f>'ABx Data'!G57</f>
        <v>304.923676</v>
      </c>
      <c r="G90" s="24">
        <f>'ABx Data'!H57</f>
        <v>292.7207626</v>
      </c>
      <c r="H90" s="13">
        <f>'ABx Data'!I57</f>
        <v>6</v>
      </c>
      <c r="I90" s="13" t="str">
        <f t="shared" si="3"/>
        <v>RC</v>
      </c>
      <c r="J90" s="13">
        <v>-90</v>
      </c>
      <c r="K90" s="13">
        <v>0</v>
      </c>
      <c r="L90" s="13" t="s">
        <v>97</v>
      </c>
      <c r="M90" s="2" t="s">
        <v>97</v>
      </c>
      <c r="N90" s="13" t="s">
        <v>107</v>
      </c>
      <c r="O90" s="13" t="s">
        <v>108</v>
      </c>
      <c r="P90" s="2" t="s">
        <v>105</v>
      </c>
      <c r="Q90" s="3">
        <v>1</v>
      </c>
    </row>
    <row r="91" spans="1:17" ht="13" x14ac:dyDescent="0.3">
      <c r="A91" s="2" t="s">
        <v>65</v>
      </c>
      <c r="B91" s="13" t="str">
        <f>'ABx Data'!B58</f>
        <v>RM457</v>
      </c>
      <c r="C91" s="13" t="str">
        <f t="shared" si="2"/>
        <v>RM45701</v>
      </c>
      <c r="D91" s="13">
        <f>'ABx Data'!D58</f>
        <v>478448</v>
      </c>
      <c r="E91" s="13">
        <f>'ABx Data'!C58</f>
        <v>5411307</v>
      </c>
      <c r="F91" s="26">
        <f>'ABx Data'!G58</f>
        <v>303.34930400000002</v>
      </c>
      <c r="G91" s="24">
        <f>'ABx Data'!H58</f>
        <v>292.03647640000003</v>
      </c>
      <c r="H91" s="13">
        <f>'ABx Data'!I58</f>
        <v>24</v>
      </c>
      <c r="I91" s="13" t="str">
        <f t="shared" si="3"/>
        <v>RC</v>
      </c>
      <c r="J91" s="13">
        <v>-90</v>
      </c>
      <c r="K91" s="13">
        <v>0</v>
      </c>
      <c r="L91" s="13" t="s">
        <v>97</v>
      </c>
      <c r="M91" s="2" t="s">
        <v>97</v>
      </c>
      <c r="N91" s="13" t="s">
        <v>107</v>
      </c>
      <c r="O91" s="13" t="s">
        <v>108</v>
      </c>
      <c r="P91" s="2" t="s">
        <v>105</v>
      </c>
      <c r="Q91" s="3">
        <v>1</v>
      </c>
    </row>
    <row r="92" spans="1:17" ht="13" x14ac:dyDescent="0.3">
      <c r="A92" s="2" t="s">
        <v>65</v>
      </c>
      <c r="B92" s="13" t="str">
        <f>'ABx Data'!B59</f>
        <v>RM458</v>
      </c>
      <c r="C92" s="13" t="str">
        <f t="shared" si="2"/>
        <v>RM45801</v>
      </c>
      <c r="D92" s="13">
        <f>'ABx Data'!D59</f>
        <v>478237</v>
      </c>
      <c r="E92" s="13">
        <f>'ABx Data'!C59</f>
        <v>5411036</v>
      </c>
      <c r="F92" s="26">
        <f>'ABx Data'!G59</f>
        <v>303.64447000000001</v>
      </c>
      <c r="G92" s="24">
        <f>'ABx Data'!H59</f>
        <v>297.88651599999997</v>
      </c>
      <c r="H92" s="13">
        <f>'ABx Data'!I59</f>
        <v>11</v>
      </c>
      <c r="I92" s="13" t="str">
        <f t="shared" si="3"/>
        <v>RC</v>
      </c>
      <c r="J92" s="13">
        <v>-90</v>
      </c>
      <c r="K92" s="13">
        <v>0</v>
      </c>
      <c r="L92" s="13" t="s">
        <v>97</v>
      </c>
      <c r="M92" s="2" t="s">
        <v>97</v>
      </c>
      <c r="N92" s="13" t="s">
        <v>107</v>
      </c>
      <c r="O92" s="13" t="s">
        <v>108</v>
      </c>
      <c r="P92" s="2" t="s">
        <v>105</v>
      </c>
      <c r="Q92" s="3">
        <v>1</v>
      </c>
    </row>
    <row r="93" spans="1:17" ht="13" x14ac:dyDescent="0.3">
      <c r="B93" s="13">
        <f>'ABx Data'!B60</f>
        <v>0</v>
      </c>
      <c r="C93" s="13" t="str">
        <f t="shared" si="2"/>
        <v>001</v>
      </c>
      <c r="D93" s="13">
        <f>'ABx Data'!D60</f>
        <v>0</v>
      </c>
      <c r="E93" s="13">
        <f>'ABx Data'!C60</f>
        <v>0</v>
      </c>
      <c r="F93" s="26">
        <f>'ABx Data'!G60</f>
        <v>0</v>
      </c>
      <c r="G93" s="24">
        <f>'ABx Data'!H60</f>
        <v>0</v>
      </c>
      <c r="H93" s="13">
        <f>'ABx Data'!I60</f>
        <v>0</v>
      </c>
      <c r="I93" s="13" t="str">
        <f t="shared" si="3"/>
        <v>RC</v>
      </c>
      <c r="J93" s="13">
        <v>-90</v>
      </c>
      <c r="K93" s="13">
        <v>0</v>
      </c>
      <c r="L93" s="13" t="s">
        <v>97</v>
      </c>
      <c r="M93" s="2" t="s">
        <v>97</v>
      </c>
      <c r="N93" s="13" t="s">
        <v>107</v>
      </c>
      <c r="O93" s="13" t="s">
        <v>108</v>
      </c>
      <c r="P93" s="2" t="s">
        <v>105</v>
      </c>
      <c r="Q93" s="3">
        <v>1</v>
      </c>
    </row>
    <row r="94" spans="1:17" ht="13" x14ac:dyDescent="0.3">
      <c r="A94" s="2" t="s">
        <v>71</v>
      </c>
      <c r="B94" s="2" t="s">
        <v>71</v>
      </c>
      <c r="C94" s="6"/>
      <c r="O94" s="6" t="s">
        <v>75</v>
      </c>
    </row>
    <row r="96" spans="1:17" ht="13" x14ac:dyDescent="0.3">
      <c r="B96" s="13"/>
      <c r="C96" s="13"/>
      <c r="D96" s="13"/>
      <c r="E96" s="13"/>
      <c r="F96" s="26"/>
      <c r="G96" s="24"/>
      <c r="H96" s="13"/>
      <c r="I96" s="13"/>
      <c r="J96" s="13"/>
      <c r="K96" s="13"/>
      <c r="L96" s="13"/>
      <c r="N96" s="13"/>
      <c r="O96" s="13"/>
      <c r="Q96" s="3"/>
    </row>
    <row r="97" spans="2:17" ht="13" x14ac:dyDescent="0.3">
      <c r="B97" s="13"/>
      <c r="C97" s="13"/>
      <c r="D97" s="13"/>
      <c r="E97" s="13"/>
      <c r="F97" s="26"/>
      <c r="G97" s="24"/>
      <c r="H97" s="13"/>
      <c r="I97" s="13"/>
      <c r="J97" s="13"/>
      <c r="K97" s="13"/>
      <c r="L97" s="13"/>
      <c r="N97" s="13"/>
      <c r="O97" s="13"/>
      <c r="Q97" s="3"/>
    </row>
    <row r="98" spans="2:17" ht="13" x14ac:dyDescent="0.3">
      <c r="B98" s="13"/>
      <c r="C98" s="13"/>
      <c r="D98" s="13"/>
      <c r="E98" s="13"/>
      <c r="F98" s="26"/>
      <c r="G98" s="24"/>
      <c r="H98" s="13"/>
      <c r="I98" s="13"/>
      <c r="J98" s="13"/>
      <c r="K98" s="13"/>
      <c r="L98" s="13"/>
      <c r="N98" s="13"/>
      <c r="O98" s="13"/>
      <c r="Q98" s="3"/>
    </row>
    <row r="99" spans="2:17" ht="13" x14ac:dyDescent="0.3">
      <c r="B99" s="13"/>
      <c r="C99" s="13"/>
      <c r="D99" s="13"/>
      <c r="E99" s="13"/>
      <c r="F99" s="26"/>
      <c r="G99" s="24"/>
      <c r="H99" s="13"/>
      <c r="I99" s="13"/>
      <c r="J99" s="13"/>
      <c r="K99" s="13"/>
      <c r="L99" s="13"/>
      <c r="N99" s="13"/>
      <c r="O99" s="13"/>
      <c r="Q99" s="3"/>
    </row>
    <row r="100" spans="2:17" ht="13" x14ac:dyDescent="0.3">
      <c r="B100" s="13"/>
      <c r="C100" s="13"/>
      <c r="D100" s="13"/>
      <c r="E100" s="13"/>
      <c r="F100" s="26"/>
      <c r="G100" s="24"/>
      <c r="H100" s="13"/>
      <c r="I100" s="13"/>
      <c r="J100" s="13"/>
      <c r="K100" s="13"/>
      <c r="L100" s="13"/>
      <c r="N100" s="13"/>
      <c r="O100" s="13"/>
      <c r="Q100" s="3"/>
    </row>
    <row r="101" spans="2:17" ht="13" x14ac:dyDescent="0.3">
      <c r="B101" s="13"/>
      <c r="C101" s="13"/>
      <c r="D101" s="13"/>
      <c r="E101" s="13"/>
      <c r="F101" s="26"/>
      <c r="G101" s="24"/>
      <c r="H101" s="13"/>
      <c r="I101" s="13"/>
      <c r="J101" s="13"/>
      <c r="K101" s="13"/>
      <c r="L101" s="13"/>
      <c r="N101" s="13"/>
      <c r="O101" s="13"/>
      <c r="Q101" s="3"/>
    </row>
    <row r="102" spans="2:17" ht="13" x14ac:dyDescent="0.3">
      <c r="B102" s="13"/>
      <c r="C102" s="13"/>
      <c r="D102" s="13"/>
      <c r="E102" s="13"/>
      <c r="F102" s="26"/>
      <c r="G102" s="24"/>
      <c r="H102" s="13"/>
      <c r="I102" s="13"/>
      <c r="J102" s="13"/>
      <c r="K102" s="13"/>
      <c r="L102" s="13"/>
      <c r="N102" s="13"/>
      <c r="O102" s="13"/>
      <c r="Q102" s="3"/>
    </row>
    <row r="103" spans="2:17" ht="13" x14ac:dyDescent="0.3">
      <c r="B103" s="13"/>
      <c r="C103" s="13"/>
      <c r="D103" s="13"/>
      <c r="E103" s="13"/>
      <c r="F103" s="26"/>
      <c r="G103" s="24"/>
      <c r="H103" s="13"/>
      <c r="I103" s="13"/>
      <c r="J103" s="13"/>
      <c r="K103" s="13"/>
      <c r="L103" s="13"/>
      <c r="N103" s="13"/>
      <c r="O103" s="13"/>
      <c r="Q103" s="3"/>
    </row>
    <row r="104" spans="2:17" ht="13" x14ac:dyDescent="0.3">
      <c r="B104" s="13"/>
      <c r="C104" s="13"/>
      <c r="D104" s="13"/>
      <c r="E104" s="13"/>
      <c r="F104" s="26"/>
      <c r="G104" s="24"/>
      <c r="H104" s="13"/>
      <c r="I104" s="13"/>
      <c r="J104" s="13"/>
      <c r="K104" s="13"/>
      <c r="L104" s="13"/>
      <c r="N104" s="13"/>
      <c r="O104" s="13"/>
      <c r="Q104" s="3"/>
    </row>
    <row r="105" spans="2:17" ht="13" x14ac:dyDescent="0.3">
      <c r="B105" s="13"/>
      <c r="C105" s="13"/>
      <c r="D105" s="13"/>
      <c r="E105" s="13"/>
      <c r="F105" s="26"/>
      <c r="G105" s="24"/>
      <c r="H105" s="13"/>
      <c r="I105" s="13"/>
      <c r="J105" s="13"/>
      <c r="K105" s="13"/>
      <c r="L105" s="13"/>
      <c r="N105" s="13"/>
      <c r="O105" s="13"/>
      <c r="Q105" s="3"/>
    </row>
    <row r="106" spans="2:17" ht="13" x14ac:dyDescent="0.3">
      <c r="B106" s="13"/>
      <c r="C106" s="13"/>
      <c r="D106" s="13"/>
      <c r="E106" s="13"/>
      <c r="F106" s="26"/>
      <c r="G106" s="24"/>
      <c r="H106" s="13"/>
      <c r="I106" s="13"/>
      <c r="J106" s="13"/>
      <c r="K106" s="13"/>
      <c r="L106" s="13"/>
      <c r="N106" s="13"/>
      <c r="O106" s="13"/>
      <c r="Q106" s="3"/>
    </row>
    <row r="107" spans="2:17" ht="13" x14ac:dyDescent="0.3">
      <c r="B107" s="13"/>
      <c r="C107" s="13"/>
      <c r="D107" s="13"/>
      <c r="E107" s="13"/>
      <c r="F107" s="26"/>
      <c r="G107" s="24"/>
      <c r="H107" s="13"/>
      <c r="I107" s="13"/>
      <c r="J107" s="13"/>
      <c r="K107" s="13"/>
      <c r="L107" s="13"/>
      <c r="N107" s="13"/>
      <c r="O107" s="13"/>
      <c r="Q107" s="3"/>
    </row>
    <row r="108" spans="2:17" ht="13" x14ac:dyDescent="0.3">
      <c r="B108" s="13"/>
      <c r="C108" s="13"/>
      <c r="D108" s="13"/>
      <c r="E108" s="13"/>
      <c r="F108" s="26"/>
      <c r="G108" s="24"/>
      <c r="H108" s="13"/>
      <c r="I108" s="13"/>
      <c r="J108" s="13"/>
      <c r="K108" s="13"/>
      <c r="L108" s="13"/>
      <c r="N108" s="13"/>
      <c r="O108" s="13"/>
      <c r="Q108" s="3"/>
    </row>
    <row r="109" spans="2:17" ht="13" x14ac:dyDescent="0.3">
      <c r="B109" s="13"/>
      <c r="C109" s="13"/>
      <c r="D109" s="13"/>
      <c r="E109" s="13"/>
      <c r="F109" s="26"/>
      <c r="G109" s="24"/>
      <c r="H109" s="13"/>
      <c r="I109" s="13"/>
      <c r="J109" s="13"/>
      <c r="K109" s="13"/>
      <c r="L109" s="13"/>
      <c r="N109" s="13"/>
      <c r="O109" s="13"/>
      <c r="Q109" s="3"/>
    </row>
    <row r="110" spans="2:17" ht="13" x14ac:dyDescent="0.3">
      <c r="B110" s="13"/>
      <c r="C110" s="13"/>
      <c r="D110" s="13"/>
      <c r="E110" s="13"/>
      <c r="F110" s="26"/>
      <c r="G110" s="24"/>
      <c r="H110" s="13"/>
      <c r="I110" s="13"/>
      <c r="J110" s="13"/>
      <c r="K110" s="13"/>
      <c r="L110" s="13"/>
      <c r="N110" s="13"/>
      <c r="O110" s="13"/>
      <c r="Q110" s="3"/>
    </row>
    <row r="111" spans="2:17" ht="13" x14ac:dyDescent="0.3">
      <c r="B111" s="13"/>
      <c r="C111" s="13"/>
      <c r="D111" s="13"/>
      <c r="E111" s="13"/>
      <c r="F111" s="26"/>
      <c r="G111" s="24"/>
      <c r="H111" s="13"/>
      <c r="I111" s="13"/>
      <c r="J111" s="13"/>
      <c r="K111" s="13"/>
      <c r="L111" s="13"/>
      <c r="N111" s="13"/>
      <c r="O111" s="13"/>
      <c r="Q111" s="3"/>
    </row>
    <row r="112" spans="2:17" ht="13" x14ac:dyDescent="0.3">
      <c r="B112" s="13"/>
      <c r="C112" s="13"/>
      <c r="D112" s="13"/>
      <c r="E112" s="13"/>
      <c r="F112" s="26"/>
      <c r="G112" s="24"/>
      <c r="H112" s="13"/>
      <c r="I112" s="13"/>
      <c r="J112" s="13"/>
      <c r="K112" s="13"/>
      <c r="L112" s="13"/>
      <c r="N112" s="13"/>
      <c r="O112" s="13"/>
      <c r="Q112" s="3"/>
    </row>
    <row r="113" spans="2:17" ht="13" x14ac:dyDescent="0.3">
      <c r="B113" s="13"/>
      <c r="C113" s="13"/>
      <c r="D113" s="13"/>
      <c r="E113" s="13"/>
      <c r="F113" s="26"/>
      <c r="G113" s="24"/>
      <c r="H113" s="13"/>
      <c r="I113" s="13"/>
      <c r="J113" s="13"/>
      <c r="K113" s="13"/>
      <c r="L113" s="13"/>
      <c r="N113" s="13"/>
      <c r="O113" s="13"/>
      <c r="Q113" s="3"/>
    </row>
    <row r="114" spans="2:17" ht="13" x14ac:dyDescent="0.3">
      <c r="B114" s="13"/>
      <c r="C114" s="13"/>
      <c r="D114" s="13"/>
      <c r="E114" s="13"/>
      <c r="F114" s="26"/>
      <c r="G114" s="24"/>
      <c r="H114" s="13"/>
      <c r="I114" s="13"/>
      <c r="J114" s="13"/>
      <c r="K114" s="13"/>
      <c r="L114" s="13"/>
      <c r="N114" s="13"/>
      <c r="O114" s="13"/>
      <c r="Q114" s="3"/>
    </row>
    <row r="115" spans="2:17" ht="13" x14ac:dyDescent="0.3">
      <c r="B115" s="13"/>
      <c r="C115" s="13"/>
      <c r="D115" s="13"/>
      <c r="E115" s="13"/>
      <c r="F115" s="26"/>
      <c r="G115" s="24"/>
      <c r="H115" s="13"/>
      <c r="I115" s="13"/>
      <c r="J115" s="13"/>
      <c r="K115" s="13"/>
      <c r="L115" s="13"/>
      <c r="N115" s="13"/>
      <c r="O115" s="13"/>
      <c r="Q115" s="3"/>
    </row>
    <row r="116" spans="2:17" ht="13" x14ac:dyDescent="0.3">
      <c r="B116" s="13"/>
      <c r="C116" s="13"/>
      <c r="D116" s="13"/>
      <c r="E116" s="13"/>
      <c r="F116" s="26"/>
      <c r="G116" s="24"/>
      <c r="H116" s="13"/>
      <c r="I116" s="13"/>
      <c r="J116" s="13"/>
      <c r="K116" s="13"/>
      <c r="L116" s="13"/>
      <c r="N116" s="13"/>
      <c r="O116" s="13"/>
      <c r="Q116" s="3"/>
    </row>
    <row r="117" spans="2:17" ht="13" x14ac:dyDescent="0.3">
      <c r="B117" s="13"/>
      <c r="C117" s="13"/>
      <c r="D117" s="13"/>
      <c r="E117" s="13"/>
      <c r="F117" s="26"/>
      <c r="G117" s="24"/>
      <c r="H117" s="13"/>
      <c r="I117" s="13"/>
      <c r="J117" s="13"/>
      <c r="K117" s="13"/>
      <c r="L117" s="13"/>
      <c r="N117" s="13"/>
      <c r="O117" s="13"/>
      <c r="Q117" s="3"/>
    </row>
    <row r="118" spans="2:17" ht="13" x14ac:dyDescent="0.3">
      <c r="B118" s="13"/>
      <c r="C118" s="13"/>
      <c r="D118" s="13"/>
      <c r="E118" s="13"/>
      <c r="F118" s="26"/>
      <c r="G118" s="24"/>
      <c r="H118" s="13"/>
      <c r="I118" s="13"/>
      <c r="J118" s="13"/>
      <c r="K118" s="13"/>
      <c r="L118" s="13"/>
      <c r="N118" s="13"/>
      <c r="O118" s="13"/>
      <c r="Q118" s="3"/>
    </row>
    <row r="119" spans="2:17" ht="13" x14ac:dyDescent="0.3">
      <c r="B119" s="13"/>
      <c r="C119" s="13"/>
      <c r="D119" s="13"/>
      <c r="E119" s="13"/>
      <c r="F119" s="26"/>
      <c r="G119" s="24"/>
      <c r="H119" s="13"/>
      <c r="I119" s="13"/>
      <c r="J119" s="13"/>
      <c r="K119" s="13"/>
      <c r="L119" s="13"/>
      <c r="N119" s="13"/>
      <c r="O119" s="13"/>
      <c r="Q119" s="3"/>
    </row>
    <row r="120" spans="2:17" ht="13" x14ac:dyDescent="0.3">
      <c r="B120" s="13"/>
      <c r="C120" s="13"/>
      <c r="D120" s="13"/>
      <c r="E120" s="13"/>
      <c r="F120" s="26"/>
      <c r="G120" s="24"/>
      <c r="H120" s="13"/>
      <c r="I120" s="13"/>
      <c r="J120" s="13"/>
      <c r="K120" s="13"/>
      <c r="L120" s="13"/>
      <c r="N120" s="13"/>
      <c r="O120" s="13"/>
      <c r="Q120" s="3"/>
    </row>
    <row r="121" spans="2:17" ht="13" x14ac:dyDescent="0.3">
      <c r="B121" s="13"/>
      <c r="C121" s="13"/>
      <c r="D121" s="13"/>
      <c r="E121" s="13"/>
      <c r="F121" s="26"/>
      <c r="G121" s="24"/>
      <c r="H121" s="13"/>
      <c r="I121" s="13"/>
      <c r="J121" s="13"/>
      <c r="K121" s="13"/>
      <c r="L121" s="13"/>
      <c r="N121" s="13"/>
      <c r="O121" s="13"/>
      <c r="Q121" s="3"/>
    </row>
    <row r="122" spans="2:17" ht="13" x14ac:dyDescent="0.3">
      <c r="B122" s="13"/>
      <c r="C122" s="13"/>
      <c r="D122" s="13"/>
      <c r="E122" s="13"/>
      <c r="F122" s="26"/>
      <c r="G122" s="24"/>
      <c r="H122" s="13"/>
      <c r="I122" s="13"/>
      <c r="J122" s="13"/>
      <c r="K122" s="13"/>
      <c r="L122" s="13"/>
      <c r="N122" s="13"/>
      <c r="O122" s="13"/>
      <c r="Q122" s="3"/>
    </row>
    <row r="123" spans="2:17" ht="13" x14ac:dyDescent="0.3">
      <c r="B123" s="13"/>
      <c r="C123" s="13"/>
      <c r="D123" s="13"/>
      <c r="E123" s="13"/>
      <c r="F123" s="26"/>
      <c r="G123" s="24"/>
      <c r="H123" s="13"/>
      <c r="I123" s="13"/>
      <c r="J123" s="13"/>
      <c r="K123" s="13"/>
      <c r="L123" s="13"/>
      <c r="N123" s="13"/>
      <c r="O123" s="13"/>
      <c r="Q123" s="3"/>
    </row>
    <row r="124" spans="2:17" ht="13" x14ac:dyDescent="0.3">
      <c r="B124" s="13"/>
      <c r="C124" s="13"/>
      <c r="D124" s="13"/>
      <c r="E124" s="13"/>
      <c r="F124" s="26"/>
      <c r="G124" s="24"/>
      <c r="H124" s="13"/>
      <c r="I124" s="13"/>
      <c r="J124" s="13"/>
      <c r="K124" s="13"/>
      <c r="L124" s="13"/>
      <c r="N124" s="13"/>
      <c r="O124" s="13"/>
      <c r="Q124" s="3"/>
    </row>
    <row r="125" spans="2:17" ht="13" x14ac:dyDescent="0.3">
      <c r="B125" s="13"/>
      <c r="C125" s="13"/>
      <c r="D125" s="13"/>
      <c r="E125" s="13"/>
      <c r="F125" s="26"/>
      <c r="G125" s="24"/>
      <c r="H125" s="13"/>
      <c r="I125" s="13"/>
      <c r="J125" s="13"/>
      <c r="K125" s="13"/>
      <c r="L125" s="13"/>
      <c r="N125" s="13"/>
      <c r="O125" s="13"/>
      <c r="Q125" s="3"/>
    </row>
    <row r="126" spans="2:17" ht="13" x14ac:dyDescent="0.3">
      <c r="B126" s="13"/>
      <c r="C126" s="13"/>
      <c r="D126" s="13"/>
      <c r="E126" s="13"/>
      <c r="F126" s="26"/>
      <c r="G126" s="24"/>
      <c r="H126" s="13"/>
      <c r="I126" s="13"/>
      <c r="J126" s="13"/>
      <c r="K126" s="13"/>
      <c r="L126" s="13"/>
      <c r="N126" s="13"/>
      <c r="O126" s="13"/>
      <c r="Q126" s="3"/>
    </row>
    <row r="127" spans="2:17" ht="13" x14ac:dyDescent="0.3">
      <c r="B127" s="13"/>
      <c r="C127" s="13"/>
      <c r="D127" s="13"/>
      <c r="E127" s="13"/>
      <c r="F127" s="26"/>
      <c r="G127" s="24"/>
      <c r="H127" s="13"/>
      <c r="I127" s="13"/>
      <c r="J127" s="13"/>
      <c r="K127" s="13"/>
      <c r="L127" s="13"/>
      <c r="N127" s="13"/>
      <c r="O127" s="13"/>
      <c r="Q127" s="3"/>
    </row>
    <row r="128" spans="2:17" ht="13" x14ac:dyDescent="0.3">
      <c r="B128" s="13"/>
      <c r="C128" s="13"/>
      <c r="D128" s="13"/>
      <c r="E128" s="13"/>
      <c r="F128" s="26"/>
      <c r="G128" s="24"/>
      <c r="H128" s="13"/>
      <c r="I128" s="13"/>
      <c r="J128" s="13"/>
      <c r="K128" s="13"/>
      <c r="L128" s="13"/>
      <c r="N128" s="13"/>
      <c r="O128" s="13"/>
      <c r="Q128" s="3"/>
    </row>
    <row r="129" spans="2:17" ht="13" x14ac:dyDescent="0.3">
      <c r="B129" s="13"/>
      <c r="C129" s="13"/>
      <c r="D129" s="13"/>
      <c r="E129" s="13"/>
      <c r="F129" s="26"/>
      <c r="G129" s="24"/>
      <c r="H129" s="13"/>
      <c r="I129" s="13"/>
      <c r="J129" s="13"/>
      <c r="K129" s="13"/>
      <c r="L129" s="13"/>
      <c r="N129" s="13"/>
      <c r="O129" s="13"/>
      <c r="Q129" s="3"/>
    </row>
    <row r="130" spans="2:17" ht="13" x14ac:dyDescent="0.3">
      <c r="B130" s="13"/>
      <c r="C130" s="13"/>
      <c r="D130" s="13"/>
      <c r="E130" s="13"/>
      <c r="F130" s="26"/>
      <c r="G130" s="24"/>
      <c r="H130" s="13"/>
      <c r="I130" s="13"/>
      <c r="J130" s="13"/>
      <c r="K130" s="13"/>
      <c r="L130" s="13"/>
      <c r="N130" s="13"/>
      <c r="O130" s="13"/>
      <c r="Q130" s="3"/>
    </row>
    <row r="131" spans="2:17" ht="13" x14ac:dyDescent="0.3">
      <c r="B131" s="13"/>
      <c r="C131" s="13"/>
      <c r="D131" s="13"/>
      <c r="E131" s="13"/>
      <c r="F131" s="26"/>
      <c r="G131" s="24"/>
      <c r="H131" s="13"/>
      <c r="I131" s="13"/>
      <c r="J131" s="13"/>
      <c r="K131" s="13"/>
      <c r="L131" s="13"/>
      <c r="N131" s="13"/>
      <c r="O131" s="13"/>
      <c r="Q131" s="3"/>
    </row>
    <row r="132" spans="2:17" ht="13" x14ac:dyDescent="0.3">
      <c r="B132" s="13"/>
      <c r="C132" s="13"/>
      <c r="D132" s="13"/>
      <c r="E132" s="13"/>
      <c r="F132" s="26"/>
      <c r="G132" s="24"/>
      <c r="H132" s="13"/>
      <c r="I132" s="13"/>
      <c r="J132" s="13"/>
      <c r="K132" s="13"/>
      <c r="L132" s="13"/>
      <c r="N132" s="13"/>
      <c r="O132" s="13"/>
      <c r="Q132" s="3"/>
    </row>
    <row r="133" spans="2:17" ht="13" x14ac:dyDescent="0.3">
      <c r="B133" s="13"/>
      <c r="C133" s="13"/>
      <c r="D133" s="13"/>
      <c r="E133" s="13"/>
      <c r="F133" s="26"/>
      <c r="G133" s="24"/>
      <c r="H133" s="13"/>
      <c r="I133" s="13"/>
      <c r="J133" s="13"/>
      <c r="K133" s="13"/>
      <c r="L133" s="13"/>
      <c r="N133" s="13"/>
      <c r="O133" s="13"/>
      <c r="Q133" s="3"/>
    </row>
    <row r="134" spans="2:17" ht="13" x14ac:dyDescent="0.3">
      <c r="B134" s="13"/>
      <c r="C134" s="13"/>
      <c r="D134" s="13"/>
      <c r="E134" s="13"/>
      <c r="F134" s="26"/>
      <c r="G134" s="24"/>
      <c r="H134" s="13"/>
      <c r="I134" s="13"/>
      <c r="J134" s="13"/>
      <c r="K134" s="13"/>
      <c r="L134" s="13"/>
      <c r="N134" s="13"/>
      <c r="O134" s="13"/>
      <c r="Q134" s="3"/>
    </row>
    <row r="135" spans="2:17" ht="13" x14ac:dyDescent="0.3">
      <c r="B135" s="13"/>
      <c r="C135" s="13"/>
      <c r="D135" s="13"/>
      <c r="E135" s="13"/>
      <c r="F135" s="26"/>
      <c r="G135" s="24"/>
      <c r="H135" s="13"/>
      <c r="I135" s="13"/>
      <c r="J135" s="13"/>
      <c r="K135" s="13"/>
      <c r="L135" s="13"/>
      <c r="N135" s="13"/>
      <c r="O135" s="13"/>
      <c r="Q135" s="3"/>
    </row>
    <row r="136" spans="2:17" ht="13" x14ac:dyDescent="0.3">
      <c r="B136" s="13"/>
      <c r="C136" s="13"/>
      <c r="D136" s="13"/>
      <c r="E136" s="13"/>
      <c r="F136" s="26"/>
      <c r="G136" s="24"/>
      <c r="H136" s="13"/>
      <c r="I136" s="13"/>
      <c r="J136" s="13"/>
      <c r="K136" s="13"/>
      <c r="L136" s="13"/>
      <c r="N136" s="13"/>
      <c r="O136" s="13"/>
      <c r="Q136" s="3"/>
    </row>
    <row r="137" spans="2:17" ht="13" x14ac:dyDescent="0.3">
      <c r="B137" s="13"/>
      <c r="C137" s="13"/>
      <c r="D137" s="13"/>
      <c r="E137" s="13"/>
      <c r="F137" s="26"/>
      <c r="G137" s="24"/>
      <c r="H137" s="13"/>
      <c r="I137" s="13"/>
      <c r="J137" s="13"/>
      <c r="K137" s="13"/>
      <c r="L137" s="13"/>
      <c r="N137" s="13"/>
      <c r="O137" s="13"/>
      <c r="Q137" s="3"/>
    </row>
    <row r="138" spans="2:17" ht="13" x14ac:dyDescent="0.3">
      <c r="B138" s="13"/>
      <c r="C138" s="13"/>
      <c r="D138" s="13"/>
      <c r="E138" s="13"/>
      <c r="F138" s="26"/>
      <c r="G138" s="24"/>
      <c r="H138" s="13"/>
      <c r="I138" s="13"/>
      <c r="J138" s="13"/>
      <c r="K138" s="13"/>
      <c r="L138" s="13"/>
      <c r="N138" s="13"/>
      <c r="O138" s="13"/>
      <c r="Q138" s="3"/>
    </row>
    <row r="139" spans="2:17" ht="13" x14ac:dyDescent="0.3">
      <c r="B139" s="13"/>
      <c r="C139" s="13"/>
      <c r="D139" s="13"/>
      <c r="E139" s="13"/>
      <c r="F139" s="26"/>
      <c r="G139" s="24"/>
      <c r="H139" s="13"/>
      <c r="I139" s="13"/>
      <c r="J139" s="13"/>
      <c r="K139" s="13"/>
      <c r="L139" s="13"/>
      <c r="N139" s="13"/>
      <c r="O139" s="13"/>
      <c r="Q139" s="3"/>
    </row>
    <row r="140" spans="2:17" ht="13" x14ac:dyDescent="0.3">
      <c r="B140" s="13"/>
      <c r="C140" s="13"/>
      <c r="D140" s="13"/>
      <c r="E140" s="13"/>
      <c r="F140" s="26"/>
      <c r="G140" s="24"/>
      <c r="H140" s="13"/>
      <c r="I140" s="13"/>
      <c r="J140" s="13"/>
      <c r="K140" s="13"/>
      <c r="L140" s="13"/>
      <c r="N140" s="13"/>
      <c r="O140" s="13"/>
      <c r="Q140" s="3"/>
    </row>
    <row r="141" spans="2:17" ht="13" x14ac:dyDescent="0.3">
      <c r="B141" s="13"/>
      <c r="C141" s="13"/>
      <c r="D141" s="13"/>
      <c r="E141" s="13"/>
      <c r="F141" s="26"/>
      <c r="G141" s="24"/>
      <c r="H141" s="13"/>
      <c r="I141" s="13"/>
      <c r="J141" s="13"/>
      <c r="K141" s="13"/>
      <c r="L141" s="13"/>
      <c r="N141" s="13"/>
      <c r="O141" s="13"/>
      <c r="Q141" s="3"/>
    </row>
    <row r="142" spans="2:17" ht="13" x14ac:dyDescent="0.3">
      <c r="B142" s="13"/>
      <c r="C142" s="13"/>
      <c r="D142" s="13"/>
      <c r="E142" s="13"/>
      <c r="F142" s="26"/>
      <c r="G142" s="24"/>
      <c r="H142" s="13"/>
      <c r="I142" s="13"/>
      <c r="J142" s="13"/>
      <c r="K142" s="13"/>
      <c r="L142" s="13"/>
      <c r="N142" s="13"/>
      <c r="O142" s="13"/>
      <c r="Q142" s="3"/>
    </row>
    <row r="143" spans="2:17" ht="13" x14ac:dyDescent="0.3">
      <c r="B143" s="13"/>
      <c r="C143" s="13"/>
      <c r="D143" s="13"/>
      <c r="E143" s="13"/>
      <c r="F143" s="26"/>
      <c r="G143" s="24"/>
      <c r="H143" s="13"/>
      <c r="I143" s="13"/>
      <c r="J143" s="13"/>
      <c r="K143" s="13"/>
      <c r="L143" s="13"/>
      <c r="N143" s="13"/>
      <c r="O143" s="13"/>
      <c r="Q143" s="3"/>
    </row>
    <row r="144" spans="2:17" ht="13" x14ac:dyDescent="0.3">
      <c r="B144" s="13"/>
      <c r="C144" s="13"/>
      <c r="D144" s="13"/>
      <c r="E144" s="13"/>
      <c r="F144" s="26"/>
      <c r="G144" s="24"/>
      <c r="H144" s="13"/>
      <c r="I144" s="13"/>
      <c r="J144" s="13"/>
      <c r="K144" s="13"/>
      <c r="L144" s="13"/>
      <c r="N144" s="13"/>
      <c r="O144" s="13"/>
      <c r="Q144" s="3"/>
    </row>
    <row r="145" spans="2:17" ht="13" x14ac:dyDescent="0.3">
      <c r="B145" s="13"/>
      <c r="C145" s="13"/>
      <c r="D145" s="13"/>
      <c r="E145" s="13"/>
      <c r="F145" s="26"/>
      <c r="G145" s="24"/>
      <c r="H145" s="13"/>
      <c r="I145" s="13"/>
      <c r="J145" s="13"/>
      <c r="K145" s="13"/>
      <c r="L145" s="13"/>
      <c r="N145" s="13"/>
      <c r="O145" s="13"/>
      <c r="Q145" s="3"/>
    </row>
    <row r="146" spans="2:17" ht="13" x14ac:dyDescent="0.3">
      <c r="B146" s="13"/>
      <c r="C146" s="13"/>
      <c r="D146" s="13"/>
      <c r="E146" s="13"/>
      <c r="F146" s="26"/>
      <c r="G146" s="24"/>
      <c r="H146" s="13"/>
      <c r="I146" s="13"/>
      <c r="J146" s="13"/>
      <c r="K146" s="13"/>
      <c r="L146" s="13"/>
      <c r="N146" s="13"/>
      <c r="O146" s="13"/>
      <c r="Q146" s="3"/>
    </row>
    <row r="147" spans="2:17" ht="13" x14ac:dyDescent="0.3">
      <c r="B147" s="13"/>
      <c r="C147" s="13"/>
      <c r="D147" s="13"/>
      <c r="E147" s="13"/>
      <c r="F147" s="26"/>
      <c r="G147" s="24"/>
      <c r="H147" s="13"/>
      <c r="I147" s="13"/>
      <c r="J147" s="13"/>
      <c r="K147" s="13"/>
      <c r="L147" s="13"/>
      <c r="N147" s="13"/>
      <c r="O147" s="13"/>
      <c r="Q147" s="3"/>
    </row>
    <row r="148" spans="2:17" ht="13" x14ac:dyDescent="0.3">
      <c r="B148" s="13"/>
      <c r="C148" s="13"/>
      <c r="D148" s="13"/>
      <c r="E148" s="13"/>
      <c r="F148" s="26"/>
      <c r="G148" s="24"/>
      <c r="H148" s="13"/>
      <c r="I148" s="13"/>
      <c r="J148" s="13"/>
      <c r="K148" s="13"/>
      <c r="L148" s="13"/>
      <c r="N148" s="13"/>
      <c r="O148" s="13"/>
      <c r="Q148" s="3"/>
    </row>
    <row r="149" spans="2:17" ht="13" x14ac:dyDescent="0.3">
      <c r="B149" s="13"/>
      <c r="C149" s="13"/>
      <c r="D149" s="13"/>
      <c r="E149" s="13"/>
      <c r="F149" s="26"/>
      <c r="G149" s="24"/>
      <c r="H149" s="13"/>
      <c r="I149" s="13"/>
      <c r="J149" s="13"/>
      <c r="K149" s="13"/>
      <c r="L149" s="13"/>
      <c r="N149" s="13"/>
      <c r="O149" s="13"/>
      <c r="Q149" s="3"/>
    </row>
    <row r="150" spans="2:17" ht="13" x14ac:dyDescent="0.3">
      <c r="B150" s="13"/>
      <c r="C150" s="13"/>
      <c r="D150" s="13"/>
      <c r="E150" s="13"/>
      <c r="F150" s="26"/>
      <c r="G150" s="24"/>
      <c r="H150" s="13"/>
      <c r="I150" s="13"/>
      <c r="J150" s="13"/>
      <c r="K150" s="13"/>
      <c r="L150" s="13"/>
      <c r="N150" s="13"/>
      <c r="O150" s="13"/>
      <c r="Q150" s="3"/>
    </row>
    <row r="151" spans="2:17" ht="13" x14ac:dyDescent="0.3">
      <c r="B151" s="13"/>
      <c r="C151" s="13"/>
      <c r="D151" s="13"/>
      <c r="E151" s="13"/>
      <c r="F151" s="26"/>
      <c r="G151" s="24"/>
      <c r="H151" s="13"/>
      <c r="I151" s="13"/>
      <c r="J151" s="13"/>
      <c r="K151" s="13"/>
      <c r="L151" s="13"/>
      <c r="N151" s="13"/>
      <c r="O151" s="13"/>
      <c r="Q151" s="3"/>
    </row>
    <row r="152" spans="2:17" ht="13" x14ac:dyDescent="0.3">
      <c r="B152" s="13"/>
      <c r="C152" s="13"/>
      <c r="D152" s="13"/>
      <c r="E152" s="13"/>
      <c r="F152" s="26"/>
      <c r="G152" s="24"/>
      <c r="H152" s="13"/>
      <c r="I152" s="13"/>
      <c r="J152" s="13"/>
      <c r="K152" s="13"/>
      <c r="L152" s="13"/>
      <c r="N152" s="13"/>
      <c r="O152" s="13"/>
      <c r="Q152" s="3"/>
    </row>
    <row r="153" spans="2:17" ht="13" x14ac:dyDescent="0.3">
      <c r="B153" s="13"/>
      <c r="C153" s="13"/>
      <c r="D153" s="13"/>
      <c r="E153" s="13"/>
      <c r="F153" s="26"/>
      <c r="G153" s="24"/>
      <c r="H153" s="13"/>
      <c r="I153" s="13"/>
      <c r="J153" s="13"/>
      <c r="K153" s="13"/>
      <c r="L153" s="13"/>
      <c r="N153" s="13"/>
      <c r="O153" s="13"/>
      <c r="Q153" s="3"/>
    </row>
    <row r="154" spans="2:17" ht="13" x14ac:dyDescent="0.3">
      <c r="B154" s="13"/>
      <c r="C154" s="13"/>
      <c r="D154" s="13"/>
      <c r="E154" s="13"/>
      <c r="F154" s="26"/>
      <c r="G154" s="24"/>
      <c r="H154" s="13"/>
      <c r="I154" s="13"/>
      <c r="J154" s="13"/>
      <c r="K154" s="13"/>
      <c r="L154" s="13"/>
      <c r="N154" s="13"/>
      <c r="O154" s="13"/>
      <c r="Q154" s="3"/>
    </row>
    <row r="155" spans="2:17" ht="13" x14ac:dyDescent="0.3">
      <c r="B155" s="13"/>
      <c r="C155" s="13"/>
      <c r="D155" s="13"/>
      <c r="E155" s="13"/>
      <c r="F155" s="26"/>
      <c r="G155" s="24"/>
      <c r="H155" s="13"/>
      <c r="I155" s="13"/>
      <c r="J155" s="13"/>
      <c r="K155" s="13"/>
      <c r="L155" s="13"/>
      <c r="N155" s="13"/>
      <c r="O155" s="13"/>
      <c r="Q155" s="3"/>
    </row>
    <row r="156" spans="2:17" ht="13" x14ac:dyDescent="0.3">
      <c r="B156" s="13"/>
      <c r="C156" s="13"/>
      <c r="D156" s="13"/>
      <c r="E156" s="13"/>
      <c r="F156" s="26"/>
      <c r="G156" s="24"/>
      <c r="H156" s="13"/>
      <c r="I156" s="13"/>
      <c r="J156" s="13"/>
      <c r="K156" s="13"/>
      <c r="L156" s="13"/>
      <c r="N156" s="13"/>
      <c r="O156" s="13"/>
      <c r="Q156" s="3"/>
    </row>
    <row r="157" spans="2:17" ht="13" x14ac:dyDescent="0.3">
      <c r="B157" s="13"/>
      <c r="C157" s="13"/>
      <c r="D157" s="13"/>
      <c r="E157" s="13"/>
      <c r="F157" s="26"/>
      <c r="G157" s="24"/>
      <c r="H157" s="13"/>
      <c r="I157" s="13"/>
      <c r="J157" s="13"/>
      <c r="K157" s="13"/>
      <c r="L157" s="13"/>
      <c r="N157" s="13"/>
      <c r="O157" s="13"/>
      <c r="Q157" s="3"/>
    </row>
    <row r="158" spans="2:17" ht="13" x14ac:dyDescent="0.3">
      <c r="B158" s="13"/>
      <c r="C158" s="13"/>
      <c r="D158" s="13"/>
      <c r="E158" s="13"/>
      <c r="F158" s="26"/>
      <c r="G158" s="24"/>
      <c r="H158" s="13"/>
      <c r="I158" s="13"/>
      <c r="J158" s="13"/>
      <c r="K158" s="13"/>
      <c r="L158" s="13"/>
      <c r="N158" s="13"/>
      <c r="O158" s="13"/>
      <c r="Q158" s="3"/>
    </row>
    <row r="159" spans="2:17" ht="13" x14ac:dyDescent="0.3">
      <c r="B159" s="13"/>
      <c r="C159" s="13"/>
      <c r="D159" s="13"/>
      <c r="E159" s="13"/>
      <c r="F159" s="26"/>
      <c r="G159" s="24"/>
      <c r="H159" s="13"/>
      <c r="I159" s="13"/>
      <c r="J159" s="13"/>
      <c r="K159" s="13"/>
      <c r="L159" s="13"/>
      <c r="N159" s="13"/>
      <c r="O159" s="13"/>
      <c r="Q159" s="3"/>
    </row>
    <row r="160" spans="2:17" ht="13" x14ac:dyDescent="0.3">
      <c r="B160" s="13"/>
      <c r="C160" s="13"/>
      <c r="D160" s="13"/>
      <c r="E160" s="13"/>
      <c r="F160" s="26"/>
      <c r="G160" s="24"/>
      <c r="H160" s="13"/>
      <c r="I160" s="13"/>
      <c r="J160" s="13"/>
      <c r="K160" s="13"/>
      <c r="L160" s="13"/>
      <c r="N160" s="13"/>
      <c r="O160" s="13"/>
      <c r="Q160" s="3"/>
    </row>
    <row r="161" spans="2:17" ht="13" x14ac:dyDescent="0.3">
      <c r="B161" s="13"/>
      <c r="C161" s="13"/>
      <c r="D161" s="13"/>
      <c r="E161" s="13"/>
      <c r="F161" s="26"/>
      <c r="G161" s="24"/>
      <c r="H161" s="13"/>
      <c r="I161" s="13"/>
      <c r="J161" s="13"/>
      <c r="K161" s="13"/>
      <c r="L161" s="13"/>
      <c r="N161" s="13"/>
      <c r="O161" s="13"/>
      <c r="Q161" s="3"/>
    </row>
    <row r="162" spans="2:17" ht="13" x14ac:dyDescent="0.3">
      <c r="B162" s="13"/>
      <c r="C162" s="13"/>
      <c r="D162" s="13"/>
      <c r="E162" s="13"/>
      <c r="F162" s="26"/>
      <c r="G162" s="24"/>
      <c r="H162" s="13"/>
      <c r="I162" s="13"/>
      <c r="J162" s="13"/>
      <c r="K162" s="13"/>
      <c r="L162" s="13"/>
      <c r="N162" s="13"/>
      <c r="O162" s="13"/>
      <c r="Q162" s="3"/>
    </row>
    <row r="163" spans="2:17" ht="13" x14ac:dyDescent="0.3">
      <c r="B163" s="13"/>
      <c r="C163" s="13"/>
      <c r="D163" s="13"/>
      <c r="E163" s="13"/>
      <c r="F163" s="26"/>
      <c r="G163" s="24"/>
      <c r="H163" s="13"/>
      <c r="I163" s="13"/>
      <c r="J163" s="13"/>
      <c r="K163" s="13"/>
      <c r="L163" s="13"/>
      <c r="N163" s="13"/>
      <c r="O163" s="13"/>
      <c r="Q163" s="3"/>
    </row>
    <row r="164" spans="2:17" ht="13" x14ac:dyDescent="0.3">
      <c r="B164" s="13"/>
      <c r="C164" s="13"/>
      <c r="D164" s="13"/>
      <c r="E164" s="13"/>
      <c r="F164" s="26"/>
      <c r="G164" s="24"/>
      <c r="H164" s="13"/>
      <c r="I164" s="13"/>
      <c r="J164" s="13"/>
      <c r="K164" s="13"/>
      <c r="L164" s="13"/>
      <c r="N164" s="13"/>
      <c r="O164" s="13"/>
      <c r="Q164" s="3"/>
    </row>
    <row r="165" spans="2:17" ht="13" x14ac:dyDescent="0.3">
      <c r="B165" s="13"/>
      <c r="C165" s="13"/>
      <c r="D165" s="13"/>
      <c r="E165" s="13"/>
      <c r="F165" s="26"/>
      <c r="G165" s="24"/>
      <c r="H165" s="13"/>
      <c r="I165" s="13"/>
      <c r="J165" s="13"/>
      <c r="K165" s="13"/>
      <c r="L165" s="13"/>
      <c r="N165" s="13"/>
      <c r="O165" s="13"/>
      <c r="Q165" s="3"/>
    </row>
    <row r="166" spans="2:17" ht="13" x14ac:dyDescent="0.3">
      <c r="B166" s="13"/>
      <c r="C166" s="13"/>
      <c r="D166" s="13"/>
      <c r="E166" s="13"/>
      <c r="F166" s="26"/>
      <c r="G166" s="24"/>
      <c r="H166" s="13"/>
      <c r="I166" s="13"/>
      <c r="J166" s="13"/>
      <c r="K166" s="13"/>
      <c r="L166" s="13"/>
      <c r="N166" s="13"/>
      <c r="O166" s="13"/>
      <c r="Q166" s="3"/>
    </row>
    <row r="167" spans="2:17" ht="13" x14ac:dyDescent="0.3">
      <c r="B167" s="13"/>
      <c r="C167" s="13"/>
      <c r="D167" s="13"/>
      <c r="E167" s="13"/>
      <c r="F167" s="26"/>
      <c r="G167" s="24"/>
      <c r="H167" s="13"/>
      <c r="I167" s="13"/>
      <c r="J167" s="13"/>
      <c r="K167" s="13"/>
      <c r="L167" s="13"/>
      <c r="N167" s="13"/>
      <c r="O167" s="13"/>
      <c r="Q167" s="3"/>
    </row>
    <row r="168" spans="2:17" ht="13" x14ac:dyDescent="0.3">
      <c r="B168" s="13"/>
      <c r="C168" s="13"/>
      <c r="D168" s="13"/>
      <c r="E168" s="13"/>
      <c r="F168" s="26"/>
      <c r="G168" s="24"/>
      <c r="H168" s="13"/>
      <c r="I168" s="13"/>
      <c r="J168" s="13"/>
      <c r="K168" s="13"/>
      <c r="L168" s="13"/>
      <c r="N168" s="13"/>
      <c r="O168" s="13"/>
      <c r="Q168" s="3"/>
    </row>
    <row r="169" spans="2:17" ht="13" x14ac:dyDescent="0.3">
      <c r="B169" s="13"/>
      <c r="C169" s="13"/>
      <c r="D169" s="13"/>
      <c r="E169" s="13"/>
      <c r="F169" s="26"/>
      <c r="G169" s="24"/>
      <c r="H169" s="13"/>
      <c r="I169" s="13"/>
      <c r="J169" s="13"/>
      <c r="K169" s="13"/>
      <c r="L169" s="13"/>
      <c r="N169" s="13"/>
      <c r="O169" s="13"/>
      <c r="Q169" s="3"/>
    </row>
    <row r="170" spans="2:17" ht="13" x14ac:dyDescent="0.3">
      <c r="B170" s="13"/>
      <c r="C170" s="13"/>
      <c r="D170" s="13"/>
      <c r="E170" s="13"/>
      <c r="F170" s="26"/>
      <c r="G170" s="24"/>
      <c r="H170" s="13"/>
      <c r="I170" s="13"/>
      <c r="J170" s="13"/>
      <c r="K170" s="13"/>
      <c r="L170" s="13"/>
      <c r="N170" s="13"/>
      <c r="O170" s="13"/>
      <c r="Q170" s="3"/>
    </row>
    <row r="171" spans="2:17" ht="13" x14ac:dyDescent="0.3">
      <c r="B171" s="13"/>
      <c r="C171" s="13"/>
      <c r="D171" s="13"/>
      <c r="E171" s="13"/>
      <c r="F171" s="26"/>
      <c r="G171" s="24"/>
      <c r="H171" s="13"/>
      <c r="I171" s="13"/>
      <c r="J171" s="13"/>
      <c r="K171" s="13"/>
      <c r="L171" s="13"/>
      <c r="N171" s="13"/>
      <c r="O171" s="13"/>
      <c r="Q171" s="3"/>
    </row>
    <row r="172" spans="2:17" ht="13" x14ac:dyDescent="0.3">
      <c r="B172" s="13"/>
      <c r="C172" s="13"/>
      <c r="D172" s="13"/>
      <c r="E172" s="13"/>
      <c r="F172" s="26"/>
      <c r="G172" s="24"/>
      <c r="H172" s="13"/>
      <c r="I172" s="13"/>
      <c r="J172" s="13"/>
      <c r="K172" s="13"/>
      <c r="L172" s="13"/>
      <c r="N172" s="13"/>
      <c r="O172" s="13"/>
      <c r="Q172" s="3"/>
    </row>
    <row r="173" spans="2:17" ht="13" x14ac:dyDescent="0.3">
      <c r="B173" s="13"/>
      <c r="C173" s="13"/>
      <c r="D173" s="13"/>
      <c r="E173" s="13"/>
      <c r="F173" s="26"/>
      <c r="G173" s="24"/>
      <c r="H173" s="13"/>
      <c r="I173" s="13"/>
      <c r="J173" s="13"/>
      <c r="K173" s="13"/>
      <c r="L173" s="13"/>
      <c r="N173" s="13"/>
      <c r="O173" s="13"/>
      <c r="Q173" s="3"/>
    </row>
    <row r="174" spans="2:17" ht="13" x14ac:dyDescent="0.3">
      <c r="B174" s="13"/>
      <c r="C174" s="13"/>
      <c r="D174" s="13"/>
      <c r="E174" s="13"/>
      <c r="F174" s="26"/>
      <c r="G174" s="24"/>
      <c r="H174" s="13"/>
      <c r="I174" s="13"/>
      <c r="J174" s="13"/>
      <c r="K174" s="13"/>
      <c r="L174" s="13"/>
      <c r="N174" s="13"/>
      <c r="O174" s="13"/>
      <c r="Q174" s="3"/>
    </row>
    <row r="175" spans="2:17" ht="13" x14ac:dyDescent="0.3">
      <c r="B175" s="13"/>
      <c r="C175" s="13"/>
      <c r="D175" s="13"/>
      <c r="E175" s="13"/>
      <c r="F175" s="26"/>
      <c r="G175" s="24"/>
      <c r="H175" s="13"/>
      <c r="I175" s="13"/>
      <c r="J175" s="13"/>
      <c r="K175" s="13"/>
      <c r="L175" s="13"/>
      <c r="N175" s="13"/>
      <c r="O175" s="13"/>
      <c r="Q175" s="3"/>
    </row>
    <row r="176" spans="2:17" ht="13" x14ac:dyDescent="0.3">
      <c r="B176" s="13"/>
      <c r="C176" s="13"/>
      <c r="D176" s="13"/>
      <c r="E176" s="13"/>
      <c r="F176" s="26"/>
      <c r="G176" s="24"/>
      <c r="H176" s="13"/>
      <c r="I176" s="13"/>
      <c r="J176" s="13"/>
      <c r="K176" s="13"/>
      <c r="L176" s="13"/>
      <c r="N176" s="13"/>
      <c r="O176" s="13"/>
      <c r="Q176" s="3"/>
    </row>
    <row r="177" spans="2:17" ht="13" x14ac:dyDescent="0.3">
      <c r="B177" s="13"/>
      <c r="C177" s="13"/>
      <c r="D177" s="13"/>
      <c r="E177" s="13"/>
      <c r="F177" s="26"/>
      <c r="G177" s="24"/>
      <c r="H177" s="13"/>
      <c r="I177" s="13"/>
      <c r="J177" s="13"/>
      <c r="K177" s="13"/>
      <c r="L177" s="13"/>
      <c r="N177" s="13"/>
      <c r="O177" s="13"/>
      <c r="Q177" s="3"/>
    </row>
    <row r="178" spans="2:17" ht="13" x14ac:dyDescent="0.3">
      <c r="B178" s="13"/>
      <c r="C178" s="13"/>
      <c r="D178" s="13"/>
      <c r="E178" s="13"/>
      <c r="F178" s="26"/>
      <c r="G178" s="24"/>
      <c r="H178" s="13"/>
      <c r="I178" s="13"/>
      <c r="J178" s="13"/>
      <c r="K178" s="13"/>
      <c r="L178" s="13"/>
      <c r="N178" s="13"/>
      <c r="O178" s="13"/>
      <c r="Q178" s="3"/>
    </row>
    <row r="179" spans="2:17" ht="13" x14ac:dyDescent="0.3">
      <c r="B179" s="13"/>
      <c r="C179" s="13"/>
      <c r="D179" s="13"/>
      <c r="E179" s="13"/>
      <c r="F179" s="26"/>
      <c r="G179" s="24"/>
      <c r="H179" s="13"/>
      <c r="I179" s="13"/>
      <c r="J179" s="13"/>
      <c r="K179" s="13"/>
      <c r="L179" s="13"/>
      <c r="N179" s="13"/>
      <c r="O179" s="13"/>
      <c r="Q179" s="3"/>
    </row>
    <row r="180" spans="2:17" ht="13" x14ac:dyDescent="0.3">
      <c r="B180" s="13"/>
      <c r="C180" s="13"/>
      <c r="D180" s="13"/>
      <c r="E180" s="13"/>
      <c r="F180" s="26"/>
      <c r="G180" s="24"/>
      <c r="H180" s="13"/>
      <c r="I180" s="13"/>
      <c r="J180" s="13"/>
      <c r="K180" s="13"/>
      <c r="L180" s="13"/>
      <c r="N180" s="13"/>
      <c r="O180" s="13"/>
      <c r="Q180" s="3"/>
    </row>
    <row r="181" spans="2:17" ht="13" x14ac:dyDescent="0.3">
      <c r="B181" s="13"/>
      <c r="C181" s="13"/>
      <c r="D181" s="13"/>
      <c r="E181" s="13"/>
      <c r="F181" s="26"/>
      <c r="G181" s="24"/>
      <c r="H181" s="13"/>
      <c r="I181" s="13"/>
      <c r="J181" s="13"/>
      <c r="K181" s="13"/>
      <c r="L181" s="13"/>
      <c r="N181" s="13"/>
      <c r="O181" s="13"/>
      <c r="Q181" s="3"/>
    </row>
    <row r="182" spans="2:17" ht="13" x14ac:dyDescent="0.3">
      <c r="B182" s="13"/>
      <c r="C182" s="13"/>
      <c r="D182" s="13"/>
      <c r="E182" s="13"/>
      <c r="F182" s="26"/>
      <c r="G182" s="24"/>
      <c r="H182" s="13"/>
      <c r="I182" s="13"/>
      <c r="J182" s="13"/>
      <c r="K182" s="13"/>
      <c r="L182" s="13"/>
      <c r="N182" s="13"/>
      <c r="O182" s="13"/>
      <c r="Q182" s="3"/>
    </row>
    <row r="183" spans="2:17" ht="13" x14ac:dyDescent="0.3">
      <c r="B183" s="13"/>
      <c r="C183" s="13"/>
      <c r="D183" s="13"/>
      <c r="E183" s="13"/>
      <c r="F183" s="26"/>
      <c r="G183" s="24"/>
      <c r="H183" s="13"/>
      <c r="I183" s="13"/>
      <c r="J183" s="13"/>
      <c r="K183" s="13"/>
      <c r="L183" s="13"/>
      <c r="N183" s="13"/>
      <c r="O183" s="13"/>
      <c r="Q183" s="3"/>
    </row>
    <row r="184" spans="2:17" ht="13" x14ac:dyDescent="0.3">
      <c r="B184" s="13"/>
      <c r="C184" s="13"/>
      <c r="D184" s="13"/>
      <c r="E184" s="13"/>
      <c r="F184" s="26"/>
      <c r="G184" s="24"/>
      <c r="H184" s="13"/>
      <c r="I184" s="13"/>
      <c r="J184" s="13"/>
      <c r="K184" s="13"/>
      <c r="L184" s="13"/>
      <c r="N184" s="13"/>
      <c r="O184" s="13"/>
      <c r="Q184" s="3"/>
    </row>
    <row r="185" spans="2:17" ht="13" x14ac:dyDescent="0.3">
      <c r="B185" s="13"/>
      <c r="C185" s="13"/>
      <c r="D185" s="13"/>
      <c r="E185" s="13"/>
      <c r="F185" s="26"/>
      <c r="G185" s="24"/>
      <c r="H185" s="13"/>
      <c r="I185" s="13"/>
      <c r="J185" s="13"/>
      <c r="K185" s="13"/>
      <c r="L185" s="13"/>
      <c r="N185" s="13"/>
      <c r="O185" s="13"/>
      <c r="Q185" s="3"/>
    </row>
    <row r="186" spans="2:17" ht="13" x14ac:dyDescent="0.3">
      <c r="B186" s="13"/>
      <c r="C186" s="13"/>
      <c r="D186" s="13"/>
      <c r="E186" s="13"/>
      <c r="F186" s="26"/>
      <c r="G186" s="24"/>
      <c r="H186" s="13"/>
      <c r="I186" s="13"/>
      <c r="J186" s="13"/>
      <c r="K186" s="13"/>
      <c r="L186" s="13"/>
      <c r="N186" s="13"/>
      <c r="O186" s="13"/>
      <c r="Q186" s="3"/>
    </row>
    <row r="187" spans="2:17" ht="13" x14ac:dyDescent="0.3">
      <c r="B187" s="13"/>
      <c r="C187" s="13"/>
      <c r="D187" s="13"/>
      <c r="E187" s="13"/>
      <c r="F187" s="26"/>
      <c r="G187" s="24"/>
      <c r="H187" s="13"/>
      <c r="I187" s="13"/>
      <c r="J187" s="13"/>
      <c r="K187" s="13"/>
      <c r="L187" s="13"/>
      <c r="N187" s="13"/>
      <c r="O187" s="13"/>
      <c r="Q187" s="3"/>
    </row>
    <row r="188" spans="2:17" ht="13" x14ac:dyDescent="0.3">
      <c r="B188" s="13"/>
      <c r="C188" s="13"/>
      <c r="D188" s="13"/>
      <c r="E188" s="13"/>
      <c r="F188" s="26"/>
      <c r="G188" s="24"/>
      <c r="H188" s="13"/>
      <c r="I188" s="13"/>
      <c r="J188" s="13"/>
      <c r="K188" s="13"/>
      <c r="L188" s="13"/>
      <c r="N188" s="13"/>
      <c r="O188" s="13"/>
      <c r="Q188" s="3"/>
    </row>
    <row r="189" spans="2:17" ht="13" x14ac:dyDescent="0.3">
      <c r="B189" s="13"/>
      <c r="C189" s="13"/>
      <c r="D189" s="13"/>
      <c r="E189" s="13"/>
      <c r="F189" s="26"/>
      <c r="G189" s="24"/>
      <c r="H189" s="13"/>
      <c r="I189" s="13"/>
      <c r="J189" s="13"/>
      <c r="K189" s="13"/>
      <c r="L189" s="13"/>
      <c r="N189" s="13"/>
      <c r="O189" s="13"/>
      <c r="Q189" s="3"/>
    </row>
    <row r="190" spans="2:17" ht="13" x14ac:dyDescent="0.3">
      <c r="B190" s="13"/>
      <c r="C190" s="13"/>
      <c r="D190" s="13"/>
      <c r="E190" s="13"/>
      <c r="F190" s="26"/>
      <c r="G190" s="24"/>
      <c r="H190" s="13"/>
      <c r="I190" s="13"/>
      <c r="J190" s="13"/>
      <c r="K190" s="13"/>
      <c r="L190" s="13"/>
      <c r="N190" s="13"/>
      <c r="O190" s="13"/>
      <c r="Q190" s="3"/>
    </row>
    <row r="191" spans="2:17" ht="13" x14ac:dyDescent="0.3">
      <c r="B191" s="13"/>
      <c r="C191" s="13"/>
      <c r="D191" s="13"/>
      <c r="E191" s="13"/>
      <c r="F191" s="26"/>
      <c r="G191" s="24"/>
      <c r="H191" s="13"/>
      <c r="I191" s="13"/>
      <c r="J191" s="13"/>
      <c r="K191" s="13"/>
      <c r="L191" s="13"/>
      <c r="N191" s="13"/>
      <c r="O191" s="13"/>
      <c r="Q191" s="3"/>
    </row>
    <row r="192" spans="2:17" ht="13" x14ac:dyDescent="0.3">
      <c r="B192" s="13"/>
      <c r="C192" s="13"/>
      <c r="D192" s="13"/>
      <c r="E192" s="13"/>
      <c r="F192" s="26"/>
      <c r="G192" s="24"/>
      <c r="H192" s="13"/>
      <c r="I192" s="13"/>
      <c r="J192" s="13"/>
      <c r="K192" s="13"/>
      <c r="L192" s="13"/>
      <c r="N192" s="13"/>
      <c r="O192" s="13"/>
      <c r="Q192" s="3"/>
    </row>
    <row r="193" spans="2:17" ht="13" x14ac:dyDescent="0.3">
      <c r="B193" s="13"/>
      <c r="C193" s="13"/>
      <c r="D193" s="13"/>
      <c r="E193" s="13"/>
      <c r="F193" s="26"/>
      <c r="G193" s="24"/>
      <c r="H193" s="13"/>
      <c r="I193" s="13"/>
      <c r="J193" s="13"/>
      <c r="K193" s="13"/>
      <c r="L193" s="13"/>
      <c r="N193" s="13"/>
      <c r="O193" s="13"/>
      <c r="Q193" s="3"/>
    </row>
    <row r="194" spans="2:17" ht="13" x14ac:dyDescent="0.3">
      <c r="B194" s="13"/>
      <c r="C194" s="13"/>
      <c r="D194" s="13"/>
      <c r="E194" s="13"/>
      <c r="F194" s="26"/>
      <c r="G194" s="24"/>
      <c r="H194" s="13"/>
      <c r="I194" s="13"/>
      <c r="J194" s="13"/>
      <c r="K194" s="13"/>
      <c r="L194" s="13"/>
      <c r="N194" s="13"/>
      <c r="O194" s="13"/>
      <c r="Q194" s="3"/>
    </row>
    <row r="195" spans="2:17" ht="13" x14ac:dyDescent="0.3">
      <c r="B195" s="13"/>
      <c r="C195" s="13"/>
      <c r="D195" s="13"/>
      <c r="E195" s="13"/>
      <c r="F195" s="26"/>
      <c r="G195" s="24"/>
      <c r="H195" s="13"/>
      <c r="I195" s="13"/>
      <c r="J195" s="13"/>
      <c r="K195" s="13"/>
      <c r="L195" s="13"/>
      <c r="N195" s="13"/>
      <c r="O195" s="13"/>
      <c r="Q195" s="3"/>
    </row>
    <row r="196" spans="2:17" ht="13" x14ac:dyDescent="0.3">
      <c r="B196" s="13"/>
      <c r="C196" s="13"/>
      <c r="D196" s="13"/>
      <c r="E196" s="13"/>
      <c r="F196" s="26"/>
      <c r="G196" s="24"/>
      <c r="H196" s="13"/>
      <c r="I196" s="13"/>
      <c r="J196" s="13"/>
      <c r="K196" s="13"/>
      <c r="L196" s="13"/>
      <c r="N196" s="13"/>
      <c r="O196" s="13"/>
      <c r="Q196" s="3"/>
    </row>
    <row r="197" spans="2:17" ht="13" x14ac:dyDescent="0.3">
      <c r="B197" s="13"/>
      <c r="C197" s="13"/>
      <c r="D197" s="13"/>
      <c r="E197" s="13"/>
      <c r="F197" s="26"/>
      <c r="G197" s="24"/>
      <c r="H197" s="13"/>
      <c r="I197" s="13"/>
      <c r="J197" s="13"/>
      <c r="K197" s="13"/>
      <c r="L197" s="13"/>
      <c r="N197" s="13"/>
      <c r="O197" s="13"/>
      <c r="Q197" s="3"/>
    </row>
    <row r="198" spans="2:17" ht="13" x14ac:dyDescent="0.3">
      <c r="B198" s="13"/>
      <c r="C198" s="13"/>
      <c r="D198" s="13"/>
      <c r="E198" s="13"/>
      <c r="F198" s="26"/>
      <c r="G198" s="24"/>
      <c r="H198" s="13"/>
      <c r="I198" s="13"/>
      <c r="J198" s="13"/>
      <c r="K198" s="13"/>
      <c r="L198" s="13"/>
      <c r="N198" s="13"/>
      <c r="O198" s="13"/>
      <c r="Q198" s="3"/>
    </row>
    <row r="199" spans="2:17" ht="13" x14ac:dyDescent="0.3">
      <c r="B199" s="13"/>
      <c r="C199" s="13"/>
      <c r="D199" s="13"/>
      <c r="E199" s="13"/>
      <c r="F199" s="26"/>
      <c r="G199" s="24"/>
      <c r="H199" s="13"/>
      <c r="I199" s="13"/>
      <c r="J199" s="13"/>
      <c r="K199" s="13"/>
      <c r="L199" s="13"/>
      <c r="N199" s="13"/>
      <c r="O199" s="13"/>
      <c r="Q199" s="3"/>
    </row>
    <row r="200" spans="2:17" ht="13" x14ac:dyDescent="0.3">
      <c r="B200" s="13"/>
      <c r="C200" s="13"/>
      <c r="D200" s="13"/>
      <c r="E200" s="13"/>
      <c r="F200" s="26"/>
      <c r="G200" s="24"/>
      <c r="H200" s="13"/>
      <c r="I200" s="13"/>
      <c r="J200" s="13"/>
      <c r="K200" s="13"/>
      <c r="L200" s="13"/>
      <c r="N200" s="13"/>
      <c r="O200" s="13"/>
      <c r="Q200" s="3"/>
    </row>
    <row r="201" spans="2:17" ht="13" x14ac:dyDescent="0.3">
      <c r="B201" s="13"/>
      <c r="C201" s="13"/>
      <c r="D201" s="13"/>
      <c r="E201" s="13"/>
      <c r="F201" s="26"/>
      <c r="G201" s="24"/>
      <c r="H201" s="13"/>
      <c r="I201" s="13"/>
      <c r="J201" s="13"/>
      <c r="K201" s="13"/>
      <c r="L201" s="13"/>
      <c r="N201" s="13"/>
      <c r="O201" s="13"/>
      <c r="Q201" s="3"/>
    </row>
    <row r="202" spans="2:17" ht="13" x14ac:dyDescent="0.3">
      <c r="B202" s="13"/>
      <c r="C202" s="13"/>
      <c r="D202" s="13"/>
      <c r="E202" s="13"/>
      <c r="F202" s="26"/>
      <c r="G202" s="24"/>
      <c r="H202" s="13"/>
      <c r="I202" s="13"/>
      <c r="J202" s="13"/>
      <c r="K202" s="13"/>
      <c r="L202" s="13"/>
      <c r="N202" s="13"/>
      <c r="O202" s="13"/>
      <c r="Q202" s="3"/>
    </row>
    <row r="203" spans="2:17" ht="13" x14ac:dyDescent="0.3">
      <c r="B203" s="13"/>
      <c r="C203" s="13"/>
      <c r="D203" s="13"/>
      <c r="E203" s="13"/>
      <c r="F203" s="26"/>
      <c r="G203" s="24"/>
      <c r="H203" s="13"/>
      <c r="I203" s="13"/>
      <c r="J203" s="13"/>
      <c r="K203" s="13"/>
      <c r="L203" s="13"/>
      <c r="N203" s="13"/>
      <c r="O203" s="13"/>
      <c r="Q203" s="3"/>
    </row>
    <row r="204" spans="2:17" ht="13" x14ac:dyDescent="0.3">
      <c r="B204" s="13"/>
      <c r="C204" s="13"/>
      <c r="D204" s="13"/>
      <c r="E204" s="13"/>
      <c r="F204" s="26"/>
      <c r="G204" s="24"/>
      <c r="H204" s="13"/>
      <c r="I204" s="13"/>
      <c r="J204" s="13"/>
      <c r="K204" s="13"/>
      <c r="L204" s="13"/>
      <c r="N204" s="13"/>
      <c r="O204" s="13"/>
      <c r="Q204" s="3"/>
    </row>
    <row r="205" spans="2:17" ht="13" x14ac:dyDescent="0.3">
      <c r="B205" s="13"/>
      <c r="C205" s="13"/>
      <c r="D205" s="13"/>
      <c r="E205" s="13"/>
      <c r="F205" s="26"/>
      <c r="G205" s="24"/>
      <c r="H205" s="13"/>
      <c r="I205" s="13"/>
      <c r="J205" s="13"/>
      <c r="K205" s="13"/>
      <c r="L205" s="13"/>
      <c r="N205" s="13"/>
      <c r="O205" s="13"/>
      <c r="Q205" s="3"/>
    </row>
    <row r="206" spans="2:17" ht="13" x14ac:dyDescent="0.3">
      <c r="B206" s="13"/>
      <c r="C206" s="13"/>
      <c r="D206" s="13"/>
      <c r="E206" s="13"/>
      <c r="F206" s="26"/>
      <c r="G206" s="24"/>
      <c r="H206" s="13"/>
      <c r="I206" s="13"/>
      <c r="J206" s="13"/>
      <c r="K206" s="13"/>
      <c r="L206" s="13"/>
      <c r="N206" s="13"/>
      <c r="O206" s="13"/>
      <c r="Q206" s="3"/>
    </row>
    <row r="207" spans="2:17" ht="13" x14ac:dyDescent="0.3">
      <c r="B207" s="13"/>
      <c r="C207" s="13"/>
      <c r="D207" s="13"/>
      <c r="E207" s="13"/>
      <c r="F207" s="26"/>
      <c r="G207" s="24"/>
      <c r="H207" s="13"/>
      <c r="I207" s="13"/>
      <c r="J207" s="13"/>
      <c r="K207" s="13"/>
      <c r="L207" s="13"/>
      <c r="N207" s="13"/>
      <c r="O207" s="13"/>
      <c r="Q207" s="3"/>
    </row>
    <row r="208" spans="2:17" ht="13" x14ac:dyDescent="0.3">
      <c r="B208" s="13"/>
      <c r="C208" s="13"/>
      <c r="D208" s="13"/>
      <c r="E208" s="13"/>
      <c r="F208" s="26"/>
      <c r="G208" s="24"/>
      <c r="H208" s="13"/>
      <c r="I208" s="13"/>
      <c r="J208" s="13"/>
      <c r="K208" s="13"/>
      <c r="L208" s="13"/>
      <c r="N208" s="13"/>
      <c r="O208" s="13"/>
      <c r="Q208" s="3"/>
    </row>
    <row r="209" spans="2:17" ht="13" x14ac:dyDescent="0.3">
      <c r="B209" s="13"/>
      <c r="C209" s="13"/>
      <c r="D209" s="13"/>
      <c r="E209" s="13"/>
      <c r="F209" s="26"/>
      <c r="G209" s="24"/>
      <c r="H209" s="13"/>
      <c r="I209" s="13"/>
      <c r="J209" s="13"/>
      <c r="K209" s="13"/>
      <c r="L209" s="13"/>
      <c r="N209" s="13"/>
      <c r="O209" s="13"/>
      <c r="Q209" s="3"/>
    </row>
    <row r="210" spans="2:17" ht="13" x14ac:dyDescent="0.3">
      <c r="B210" s="13"/>
      <c r="C210" s="13"/>
      <c r="D210" s="13"/>
      <c r="E210" s="13"/>
      <c r="F210" s="26"/>
      <c r="G210" s="24"/>
      <c r="H210" s="13"/>
      <c r="I210" s="13"/>
      <c r="J210" s="13"/>
      <c r="K210" s="13"/>
      <c r="L210" s="13"/>
      <c r="N210" s="13"/>
      <c r="O210" s="13"/>
      <c r="Q210" s="3"/>
    </row>
    <row r="211" spans="2:17" ht="13" x14ac:dyDescent="0.3">
      <c r="B211" s="13"/>
      <c r="C211" s="13"/>
      <c r="D211" s="13"/>
      <c r="E211" s="13"/>
      <c r="F211" s="26"/>
      <c r="G211" s="24"/>
      <c r="H211" s="13"/>
      <c r="I211" s="13"/>
      <c r="J211" s="13"/>
      <c r="K211" s="13"/>
      <c r="L211" s="13"/>
      <c r="N211" s="13"/>
      <c r="O211" s="13"/>
      <c r="Q211" s="3"/>
    </row>
    <row r="212" spans="2:17" ht="13" x14ac:dyDescent="0.3">
      <c r="B212" s="13"/>
      <c r="C212" s="13"/>
      <c r="D212" s="13"/>
      <c r="E212" s="13"/>
      <c r="F212" s="26"/>
      <c r="G212" s="24"/>
      <c r="H212" s="13"/>
      <c r="I212" s="13"/>
      <c r="J212" s="13"/>
      <c r="K212" s="13"/>
      <c r="L212" s="13"/>
      <c r="N212" s="13"/>
      <c r="O212" s="13"/>
      <c r="Q212" s="3"/>
    </row>
    <row r="213" spans="2:17" ht="13" x14ac:dyDescent="0.3">
      <c r="B213" s="13"/>
      <c r="C213" s="13"/>
      <c r="D213" s="13"/>
      <c r="E213" s="13"/>
      <c r="F213" s="26"/>
      <c r="G213" s="24"/>
      <c r="H213" s="13"/>
      <c r="I213" s="13"/>
      <c r="J213" s="13"/>
      <c r="K213" s="13"/>
      <c r="L213" s="13"/>
      <c r="N213" s="13"/>
      <c r="O213" s="13"/>
      <c r="Q213" s="3"/>
    </row>
    <row r="214" spans="2:17" ht="13" x14ac:dyDescent="0.3">
      <c r="B214" s="13"/>
      <c r="C214" s="13"/>
      <c r="D214" s="13"/>
      <c r="E214" s="13"/>
      <c r="F214" s="26"/>
      <c r="G214" s="24"/>
      <c r="H214" s="13"/>
      <c r="I214" s="13"/>
      <c r="J214" s="13"/>
      <c r="K214" s="13"/>
      <c r="L214" s="13"/>
      <c r="N214" s="13"/>
      <c r="O214" s="13"/>
      <c r="Q214" s="3"/>
    </row>
    <row r="215" spans="2:17" ht="13" x14ac:dyDescent="0.3">
      <c r="B215" s="13"/>
      <c r="C215" s="13"/>
      <c r="D215" s="13"/>
      <c r="E215" s="13"/>
      <c r="F215" s="26"/>
      <c r="G215" s="24"/>
      <c r="H215" s="13"/>
      <c r="I215" s="13"/>
      <c r="J215" s="13"/>
      <c r="K215" s="13"/>
      <c r="L215" s="13"/>
      <c r="N215" s="13"/>
      <c r="O215" s="13"/>
      <c r="Q215" s="3"/>
    </row>
    <row r="216" spans="2:17" ht="13" x14ac:dyDescent="0.3">
      <c r="B216" s="13"/>
      <c r="C216" s="13"/>
      <c r="D216" s="13"/>
      <c r="E216" s="13"/>
      <c r="F216" s="26"/>
      <c r="G216" s="24"/>
      <c r="H216" s="13"/>
      <c r="I216" s="13"/>
      <c r="J216" s="13"/>
      <c r="K216" s="13"/>
      <c r="L216" s="13"/>
      <c r="N216" s="13"/>
      <c r="O216" s="13"/>
      <c r="Q216" s="3"/>
    </row>
    <row r="217" spans="2:17" ht="13" x14ac:dyDescent="0.3">
      <c r="B217" s="13"/>
      <c r="C217" s="13"/>
      <c r="D217" s="13"/>
      <c r="E217" s="13"/>
      <c r="F217" s="14"/>
      <c r="G217" s="14"/>
      <c r="H217" s="13"/>
      <c r="I217" s="13"/>
      <c r="J217" s="13"/>
      <c r="K217" s="13"/>
      <c r="L217" s="13"/>
      <c r="N217" s="13"/>
      <c r="O217" s="13"/>
      <c r="Q217" s="3"/>
    </row>
    <row r="218" spans="2:17" ht="13" x14ac:dyDescent="0.3">
      <c r="B218" s="13"/>
      <c r="C218" s="13"/>
      <c r="D218" s="13"/>
      <c r="E218" s="13"/>
      <c r="F218" s="14"/>
      <c r="G218" s="14"/>
      <c r="H218" s="13"/>
      <c r="I218" s="13"/>
      <c r="J218" s="13"/>
      <c r="K218" s="13"/>
      <c r="L218" s="13"/>
      <c r="N218" s="13"/>
      <c r="O218" s="13"/>
      <c r="Q218" s="3"/>
    </row>
    <row r="219" spans="2:17" ht="13" x14ac:dyDescent="0.3">
      <c r="B219" s="13"/>
      <c r="C219" s="13"/>
      <c r="D219" s="13"/>
      <c r="E219" s="13"/>
      <c r="F219" s="14"/>
      <c r="G219" s="14"/>
      <c r="H219" s="13"/>
      <c r="I219" s="13"/>
      <c r="J219" s="13"/>
      <c r="K219" s="13"/>
      <c r="L219" s="13"/>
      <c r="N219" s="13"/>
      <c r="O219" s="13"/>
      <c r="Q219" s="3"/>
    </row>
    <row r="220" spans="2:17" ht="13" x14ac:dyDescent="0.3">
      <c r="B220" s="13"/>
      <c r="C220" s="13"/>
      <c r="D220" s="13"/>
      <c r="E220" s="13"/>
      <c r="F220" s="14"/>
      <c r="G220" s="14"/>
      <c r="H220" s="13"/>
      <c r="I220" s="13"/>
      <c r="J220" s="13"/>
      <c r="K220" s="13"/>
      <c r="L220" s="13"/>
      <c r="N220" s="13"/>
      <c r="O220" s="13"/>
      <c r="Q220" s="3"/>
    </row>
    <row r="221" spans="2:17" ht="13" x14ac:dyDescent="0.3">
      <c r="C221" s="6"/>
      <c r="O221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6"/>
  <sheetViews>
    <sheetView topLeftCell="A46" workbookViewId="0">
      <selection activeCell="A63" sqref="A63"/>
    </sheetView>
  </sheetViews>
  <sheetFormatPr defaultColWidth="8.81640625" defaultRowHeight="14.5" x14ac:dyDescent="0.35"/>
  <cols>
    <col min="1" max="1" width="15.6328125" customWidth="1"/>
    <col min="6" max="6" width="9.6328125" customWidth="1"/>
  </cols>
  <sheetData>
    <row r="1" spans="1:9" x14ac:dyDescent="0.35">
      <c r="B1" t="s">
        <v>90</v>
      </c>
    </row>
    <row r="2" spans="1:9" x14ac:dyDescent="0.35">
      <c r="B2" s="15"/>
      <c r="C2" s="8"/>
      <c r="D2" s="40" t="s">
        <v>120</v>
      </c>
      <c r="E2" s="40"/>
      <c r="F2" s="8"/>
      <c r="G2" s="15"/>
      <c r="H2" s="15"/>
      <c r="I2" s="41"/>
    </row>
    <row r="3" spans="1:9" ht="29" x14ac:dyDescent="0.35">
      <c r="B3" s="42" t="s">
        <v>93</v>
      </c>
      <c r="C3" s="43" t="s">
        <v>58</v>
      </c>
      <c r="D3" s="43" t="s">
        <v>57</v>
      </c>
      <c r="E3" s="43" t="s">
        <v>121</v>
      </c>
      <c r="F3" s="43" t="s">
        <v>94</v>
      </c>
      <c r="G3" s="44" t="s">
        <v>95</v>
      </c>
      <c r="H3" s="44" t="s">
        <v>96</v>
      </c>
      <c r="I3" s="45" t="s">
        <v>111</v>
      </c>
    </row>
    <row r="4" spans="1:9" x14ac:dyDescent="0.35">
      <c r="A4" s="7" t="s">
        <v>92</v>
      </c>
      <c r="B4" s="15" t="s">
        <v>122</v>
      </c>
      <c r="C4" s="8">
        <v>5412746</v>
      </c>
      <c r="D4" s="8">
        <v>479654</v>
      </c>
      <c r="E4" s="8">
        <v>-41.436602010000001</v>
      </c>
      <c r="F4" s="8">
        <v>146.756461</v>
      </c>
      <c r="G4" s="46">
        <v>229.99323999999999</v>
      </c>
      <c r="H4" s="46">
        <v>234.22911070000001</v>
      </c>
      <c r="I4" s="41">
        <v>20</v>
      </c>
    </row>
    <row r="5" spans="1:9" x14ac:dyDescent="0.35">
      <c r="A5" s="8" t="str">
        <f>IF(RIGHT(B5,3)-RIGHT(B4,3)=1,"ok","ERR")</f>
        <v>ok</v>
      </c>
      <c r="B5" s="15" t="s">
        <v>123</v>
      </c>
      <c r="C5" s="8">
        <v>5412511</v>
      </c>
      <c r="D5" s="8">
        <v>479829</v>
      </c>
      <c r="E5" s="8">
        <v>-41.438720029999999</v>
      </c>
      <c r="F5" s="8">
        <v>146.75855200000001</v>
      </c>
      <c r="G5" s="46">
        <v>261.72680700000001</v>
      </c>
      <c r="H5" s="46">
        <v>231.85040280000001</v>
      </c>
      <c r="I5" s="41">
        <v>17</v>
      </c>
    </row>
    <row r="6" spans="1:9" x14ac:dyDescent="0.35">
      <c r="A6" s="8" t="str">
        <f>IF(RIGHT(B6,3)-RIGHT(B5,3)=1,"ok","ERR")</f>
        <v>ok</v>
      </c>
      <c r="B6" s="15" t="s">
        <v>124</v>
      </c>
      <c r="C6" s="8">
        <v>5412737</v>
      </c>
      <c r="D6" s="8">
        <v>480100</v>
      </c>
      <c r="E6" s="8">
        <v>-41.436692030000003</v>
      </c>
      <c r="F6" s="8">
        <v>146.76180600000001</v>
      </c>
      <c r="G6" s="46">
        <v>260.66549700000002</v>
      </c>
      <c r="H6" s="46">
        <v>232.63769529999999</v>
      </c>
      <c r="I6" s="41">
        <v>16</v>
      </c>
    </row>
    <row r="7" spans="1:9" x14ac:dyDescent="0.35">
      <c r="A7" s="8" t="str">
        <f>IF(RIGHT(B7,3)-RIGHT(B6,3)=1,"ok","ERR")</f>
        <v>ok</v>
      </c>
      <c r="B7" s="15" t="s">
        <v>125</v>
      </c>
      <c r="C7" s="8">
        <v>5412380</v>
      </c>
      <c r="D7" s="8">
        <v>480333</v>
      </c>
      <c r="E7" s="8">
        <v>-41.439914029999997</v>
      </c>
      <c r="F7" s="8">
        <v>146.76458</v>
      </c>
      <c r="G7" s="46">
        <v>239.451706</v>
      </c>
      <c r="H7" s="46">
        <v>229.63517759999999</v>
      </c>
      <c r="I7" s="41">
        <v>6</v>
      </c>
    </row>
    <row r="8" spans="1:9" x14ac:dyDescent="0.35">
      <c r="A8" s="8" t="str">
        <f t="shared" ref="A8:A60" si="0">IF(RIGHT(B8,3)-RIGHT(B7,3)=1,"ok","ERR")</f>
        <v>ok</v>
      </c>
      <c r="B8" s="15" t="s">
        <v>126</v>
      </c>
      <c r="C8" s="8">
        <v>5411949</v>
      </c>
      <c r="D8" s="8">
        <v>480556</v>
      </c>
      <c r="E8" s="8">
        <v>-41.443799970000001</v>
      </c>
      <c r="F8" s="8">
        <v>146.76724100000001</v>
      </c>
      <c r="G8" s="46">
        <v>250.65377799999999</v>
      </c>
      <c r="H8" s="46">
        <v>226.43908690000001</v>
      </c>
      <c r="I8" s="41">
        <v>22</v>
      </c>
    </row>
    <row r="9" spans="1:9" x14ac:dyDescent="0.35">
      <c r="A9" s="8" t="str">
        <f t="shared" si="0"/>
        <v>ok</v>
      </c>
      <c r="B9" s="15" t="s">
        <v>127</v>
      </c>
      <c r="C9" s="8">
        <v>5411773</v>
      </c>
      <c r="D9" s="8">
        <v>480498</v>
      </c>
      <c r="E9" s="8">
        <v>-41.445386999999997</v>
      </c>
      <c r="F9" s="8">
        <v>146.76653200000001</v>
      </c>
      <c r="G9" s="46">
        <v>253.356323</v>
      </c>
      <c r="H9" s="46">
        <v>224.5331879</v>
      </c>
      <c r="I9" s="41">
        <v>31</v>
      </c>
    </row>
    <row r="10" spans="1:9" x14ac:dyDescent="0.35">
      <c r="A10" s="8" t="str">
        <f t="shared" si="0"/>
        <v>ok</v>
      </c>
      <c r="B10" s="15" t="s">
        <v>128</v>
      </c>
      <c r="C10" s="8">
        <v>5411373</v>
      </c>
      <c r="D10" s="8">
        <v>480292</v>
      </c>
      <c r="E10" s="8">
        <v>-41.448976969999997</v>
      </c>
      <c r="F10" s="8">
        <v>146.76405</v>
      </c>
      <c r="G10" s="46">
        <v>248.87571700000001</v>
      </c>
      <c r="H10" s="46">
        <v>218.44270320000001</v>
      </c>
      <c r="I10" s="41">
        <v>9</v>
      </c>
    </row>
    <row r="11" spans="1:9" x14ac:dyDescent="0.35">
      <c r="A11" s="8" t="str">
        <f t="shared" si="0"/>
        <v>ok</v>
      </c>
      <c r="B11" s="15" t="s">
        <v>129</v>
      </c>
      <c r="C11" s="8">
        <v>5411728</v>
      </c>
      <c r="D11" s="8">
        <v>480239</v>
      </c>
      <c r="E11" s="8">
        <v>-41.445780020000001</v>
      </c>
      <c r="F11" s="8">
        <v>146.76343700000001</v>
      </c>
      <c r="G11" s="46">
        <v>259.18554699999999</v>
      </c>
      <c r="H11" s="46">
        <v>224.75196840000001</v>
      </c>
      <c r="I11" s="41">
        <v>12</v>
      </c>
    </row>
    <row r="12" spans="1:9" x14ac:dyDescent="0.35">
      <c r="A12" s="8" t="str">
        <f t="shared" si="0"/>
        <v>ok</v>
      </c>
      <c r="B12" s="15" t="s">
        <v>130</v>
      </c>
      <c r="C12" s="8">
        <v>5411723</v>
      </c>
      <c r="D12" s="8">
        <v>479923</v>
      </c>
      <c r="E12" s="8">
        <v>-41.445819</v>
      </c>
      <c r="F12" s="8">
        <v>146.759648</v>
      </c>
      <c r="G12" s="46">
        <v>243.973175</v>
      </c>
      <c r="H12" s="46">
        <v>222.0224762</v>
      </c>
      <c r="I12" s="41">
        <v>9</v>
      </c>
    </row>
    <row r="13" spans="1:9" x14ac:dyDescent="0.35">
      <c r="A13" s="8" t="str">
        <f t="shared" si="0"/>
        <v>ok</v>
      </c>
      <c r="B13" s="15" t="s">
        <v>131</v>
      </c>
      <c r="C13" s="8">
        <v>5412003</v>
      </c>
      <c r="D13" s="8">
        <v>479768</v>
      </c>
      <c r="E13" s="8">
        <v>-41.44329303</v>
      </c>
      <c r="F13" s="8">
        <v>146.75780800000001</v>
      </c>
      <c r="G13" s="46">
        <v>254.87560999999999</v>
      </c>
      <c r="H13" s="46">
        <v>224.85485840000001</v>
      </c>
      <c r="I13" s="41">
        <v>5</v>
      </c>
    </row>
    <row r="14" spans="1:9" x14ac:dyDescent="0.35">
      <c r="A14" s="8" t="str">
        <f t="shared" si="0"/>
        <v>ok</v>
      </c>
      <c r="B14" s="15" t="s">
        <v>132</v>
      </c>
      <c r="C14" s="8">
        <v>5412290</v>
      </c>
      <c r="D14" s="8">
        <v>479551</v>
      </c>
      <c r="E14" s="8">
        <v>-41.440699000000002</v>
      </c>
      <c r="F14" s="8">
        <v>146.75522000000001</v>
      </c>
      <c r="G14" s="46">
        <v>248.84339900000001</v>
      </c>
      <c r="H14" s="46">
        <v>222.92836</v>
      </c>
      <c r="I14" s="41">
        <v>6</v>
      </c>
    </row>
    <row r="15" spans="1:9" x14ac:dyDescent="0.35">
      <c r="A15" s="8" t="str">
        <f t="shared" si="0"/>
        <v>ok</v>
      </c>
      <c r="B15" s="15" t="s">
        <v>133</v>
      </c>
      <c r="C15" s="8">
        <v>5412420</v>
      </c>
      <c r="D15" s="8">
        <v>479386</v>
      </c>
      <c r="E15" s="8">
        <v>-41.439528969999998</v>
      </c>
      <c r="F15" s="8">
        <v>146.753242</v>
      </c>
      <c r="G15" s="46">
        <v>251.10644500000001</v>
      </c>
      <c r="H15" s="46">
        <v>222.88227839999999</v>
      </c>
      <c r="I15" s="41">
        <v>15</v>
      </c>
    </row>
    <row r="16" spans="1:9" x14ac:dyDescent="0.35">
      <c r="A16" s="8" t="str">
        <f t="shared" si="0"/>
        <v>ok</v>
      </c>
      <c r="B16" s="15" t="s">
        <v>134</v>
      </c>
      <c r="C16" s="8">
        <v>5412961</v>
      </c>
      <c r="D16" s="8">
        <v>479965</v>
      </c>
      <c r="E16" s="8">
        <v>-41.434666960000001</v>
      </c>
      <c r="F16" s="8">
        <v>146.76018999999999</v>
      </c>
      <c r="G16" s="46">
        <v>267.492279</v>
      </c>
      <c r="H16" s="46">
        <v>236.059494</v>
      </c>
      <c r="I16" s="41">
        <v>12</v>
      </c>
    </row>
    <row r="17" spans="1:9" x14ac:dyDescent="0.35">
      <c r="A17" s="8" t="str">
        <f t="shared" si="0"/>
        <v>ok</v>
      </c>
      <c r="B17" s="15" t="s">
        <v>135</v>
      </c>
      <c r="C17" s="8">
        <v>5413079</v>
      </c>
      <c r="D17" s="8">
        <v>479806</v>
      </c>
      <c r="E17" s="8">
        <v>-41.433602039999997</v>
      </c>
      <c r="F17" s="8">
        <v>146.758298</v>
      </c>
      <c r="G17" s="46">
        <v>274.80261200000001</v>
      </c>
      <c r="H17" s="46">
        <v>237.67810059999999</v>
      </c>
      <c r="I17" s="41">
        <v>10</v>
      </c>
    </row>
    <row r="18" spans="1:9" x14ac:dyDescent="0.35">
      <c r="A18" s="8" t="str">
        <f t="shared" si="0"/>
        <v>ok</v>
      </c>
      <c r="B18" s="15" t="s">
        <v>136</v>
      </c>
      <c r="C18" s="8">
        <v>5413742</v>
      </c>
      <c r="D18" s="8">
        <v>480258</v>
      </c>
      <c r="E18" s="8">
        <v>-41.42763798</v>
      </c>
      <c r="F18" s="8">
        <v>146.76373100000001</v>
      </c>
      <c r="G18" s="46">
        <v>248.20100400000001</v>
      </c>
      <c r="H18" s="46">
        <v>226.70982359999999</v>
      </c>
      <c r="I18" s="41">
        <v>15</v>
      </c>
    </row>
    <row r="19" spans="1:9" x14ac:dyDescent="0.35">
      <c r="A19" s="8" t="str">
        <f t="shared" si="0"/>
        <v>ok</v>
      </c>
      <c r="B19" s="15" t="s">
        <v>137</v>
      </c>
      <c r="C19" s="8">
        <v>5413378</v>
      </c>
      <c r="D19" s="8">
        <v>480151</v>
      </c>
      <c r="E19" s="8">
        <v>-41.430912960000001</v>
      </c>
      <c r="F19" s="8">
        <v>146.762429</v>
      </c>
      <c r="G19" s="46">
        <v>250.12686199999999</v>
      </c>
      <c r="H19" s="46">
        <v>232.00701900000001</v>
      </c>
      <c r="I19" s="41">
        <v>11</v>
      </c>
    </row>
    <row r="20" spans="1:9" x14ac:dyDescent="0.35">
      <c r="A20" s="8" t="str">
        <f t="shared" si="0"/>
        <v>ok</v>
      </c>
      <c r="B20" s="15" t="s">
        <v>138</v>
      </c>
      <c r="C20" s="8">
        <v>5413547</v>
      </c>
      <c r="D20" s="8">
        <v>479961</v>
      </c>
      <c r="E20" s="8">
        <v>-41.429387030000001</v>
      </c>
      <c r="F20" s="8">
        <v>146.760165</v>
      </c>
      <c r="G20" s="46">
        <v>254.15751599999999</v>
      </c>
      <c r="H20" s="46">
        <v>232.29420469999999</v>
      </c>
      <c r="I20" s="41">
        <v>2</v>
      </c>
    </row>
    <row r="21" spans="1:9" x14ac:dyDescent="0.35">
      <c r="A21" s="8" t="str">
        <f t="shared" si="0"/>
        <v>ok</v>
      </c>
      <c r="B21" s="15" t="s">
        <v>139</v>
      </c>
      <c r="C21" s="8">
        <v>5413869</v>
      </c>
      <c r="D21" s="8">
        <v>479704</v>
      </c>
      <c r="E21" s="8">
        <v>-41.426483040000001</v>
      </c>
      <c r="F21" s="8">
        <v>146.75710599999999</v>
      </c>
      <c r="G21" s="46">
        <v>253.491669</v>
      </c>
      <c r="H21" s="46">
        <v>230.9931641</v>
      </c>
      <c r="I21" s="41">
        <v>14</v>
      </c>
    </row>
    <row r="22" spans="1:9" x14ac:dyDescent="0.35">
      <c r="A22" s="8" t="str">
        <f t="shared" si="0"/>
        <v>ok</v>
      </c>
      <c r="B22" s="15" t="s">
        <v>140</v>
      </c>
      <c r="C22" s="8">
        <v>5413833</v>
      </c>
      <c r="D22" s="8">
        <v>479017</v>
      </c>
      <c r="E22" s="8">
        <v>-41.426787969999999</v>
      </c>
      <c r="F22" s="8">
        <v>146.74887899999999</v>
      </c>
      <c r="G22" s="46">
        <v>243.47126800000001</v>
      </c>
      <c r="H22" s="46">
        <v>221.3368073</v>
      </c>
      <c r="I22" s="41">
        <v>10</v>
      </c>
    </row>
    <row r="23" spans="1:9" x14ac:dyDescent="0.35">
      <c r="A23" s="8" t="str">
        <f t="shared" si="0"/>
        <v>ok</v>
      </c>
      <c r="B23" s="15" t="s">
        <v>141</v>
      </c>
      <c r="C23" s="8">
        <v>5413600</v>
      </c>
      <c r="D23" s="8">
        <v>478930</v>
      </c>
      <c r="E23" s="8">
        <v>-41.428887969999998</v>
      </c>
      <c r="F23" s="8">
        <v>146.74783199999999</v>
      </c>
      <c r="G23" s="46">
        <v>286.151703</v>
      </c>
      <c r="H23" s="46">
        <v>228.595932</v>
      </c>
      <c r="I23" s="41">
        <v>12</v>
      </c>
    </row>
    <row r="24" spans="1:9" x14ac:dyDescent="0.35">
      <c r="A24" s="8" t="str">
        <f t="shared" si="0"/>
        <v>ok</v>
      </c>
      <c r="B24" s="15" t="s">
        <v>142</v>
      </c>
      <c r="C24" s="8">
        <v>5413373</v>
      </c>
      <c r="D24" s="8">
        <v>478903</v>
      </c>
      <c r="E24" s="8">
        <v>-41.430932990000002</v>
      </c>
      <c r="F24" s="8">
        <v>146.74749600000001</v>
      </c>
      <c r="G24" s="46">
        <v>253.11700400000001</v>
      </c>
      <c r="H24" s="46">
        <v>230.29048159999999</v>
      </c>
      <c r="I24" s="41">
        <v>4</v>
      </c>
    </row>
    <row r="25" spans="1:9" x14ac:dyDescent="0.35">
      <c r="A25" s="8" t="str">
        <f t="shared" si="0"/>
        <v>ok</v>
      </c>
      <c r="B25" s="15" t="s">
        <v>143</v>
      </c>
      <c r="C25" s="8">
        <v>5413192</v>
      </c>
      <c r="D25" s="8">
        <v>478742</v>
      </c>
      <c r="E25" s="8">
        <v>-41.432556980000001</v>
      </c>
      <c r="F25" s="8">
        <v>146.74556200000001</v>
      </c>
      <c r="G25" s="46">
        <v>256.65783699999997</v>
      </c>
      <c r="H25" s="46">
        <v>230.12301640000001</v>
      </c>
      <c r="I25" s="41">
        <v>5</v>
      </c>
    </row>
    <row r="26" spans="1:9" x14ac:dyDescent="0.35">
      <c r="A26" s="8" t="str">
        <f t="shared" si="0"/>
        <v>ok</v>
      </c>
      <c r="B26" s="15" t="s">
        <v>144</v>
      </c>
      <c r="C26" s="8">
        <v>5413224</v>
      </c>
      <c r="D26" s="8">
        <v>478230</v>
      </c>
      <c r="E26" s="8">
        <v>-41.432253979999999</v>
      </c>
      <c r="F26" s="8">
        <v>146.73943399999999</v>
      </c>
      <c r="G26" s="46">
        <v>247.19476299999999</v>
      </c>
      <c r="H26" s="46">
        <v>221.19766240000001</v>
      </c>
      <c r="I26" s="41">
        <v>11</v>
      </c>
    </row>
    <row r="27" spans="1:9" x14ac:dyDescent="0.35">
      <c r="A27" s="8" t="str">
        <f t="shared" si="0"/>
        <v>ok</v>
      </c>
      <c r="B27" s="15" t="s">
        <v>145</v>
      </c>
      <c r="C27" s="8">
        <v>5413182</v>
      </c>
      <c r="D27" s="8">
        <v>481137</v>
      </c>
      <c r="E27" s="8">
        <v>-41.432705009999999</v>
      </c>
      <c r="F27" s="8">
        <v>146.774227</v>
      </c>
      <c r="G27" s="46">
        <v>236.486526</v>
      </c>
      <c r="H27" s="46">
        <v>221.9804077</v>
      </c>
      <c r="I27" s="41">
        <v>13</v>
      </c>
    </row>
    <row r="28" spans="1:9" x14ac:dyDescent="0.35">
      <c r="A28" s="8" t="str">
        <f t="shared" si="0"/>
        <v>ok</v>
      </c>
      <c r="B28" s="15" t="s">
        <v>146</v>
      </c>
      <c r="C28" s="8">
        <v>5412960</v>
      </c>
      <c r="D28" s="8">
        <v>480004</v>
      </c>
      <c r="E28" s="8">
        <v>-41.434682969999997</v>
      </c>
      <c r="F28" s="8">
        <v>146.76065800000001</v>
      </c>
      <c r="G28" s="46">
        <v>273.32034299999998</v>
      </c>
      <c r="H28" s="46">
        <v>234.99935909999999</v>
      </c>
      <c r="I28" s="41">
        <v>9</v>
      </c>
    </row>
    <row r="29" spans="1:9" x14ac:dyDescent="0.35">
      <c r="A29" s="8" t="str">
        <f t="shared" si="0"/>
        <v>ok</v>
      </c>
      <c r="B29" s="15" t="s">
        <v>147</v>
      </c>
      <c r="C29" s="8">
        <v>5412740</v>
      </c>
      <c r="D29" s="8">
        <v>481728</v>
      </c>
      <c r="E29" s="8">
        <v>-41.436701999999997</v>
      </c>
      <c r="F29" s="8">
        <v>146.78128899999999</v>
      </c>
      <c r="G29" s="46">
        <v>231.526062</v>
      </c>
      <c r="H29" s="46">
        <v>214.20378109999999</v>
      </c>
      <c r="I29" s="41">
        <v>11</v>
      </c>
    </row>
    <row r="30" spans="1:9" x14ac:dyDescent="0.35">
      <c r="A30" s="8" t="str">
        <f t="shared" si="0"/>
        <v>ok</v>
      </c>
      <c r="B30" s="15" t="s">
        <v>148</v>
      </c>
      <c r="C30" s="8">
        <v>5410545</v>
      </c>
      <c r="D30" s="8">
        <v>480866</v>
      </c>
      <c r="E30" s="8">
        <v>-41.456452030000001</v>
      </c>
      <c r="F30" s="8">
        <v>146.770904</v>
      </c>
      <c r="G30" s="46">
        <v>231.98628199999999</v>
      </c>
      <c r="H30" s="46">
        <v>221.31291200000001</v>
      </c>
      <c r="I30" s="41">
        <v>16</v>
      </c>
    </row>
    <row r="31" spans="1:9" x14ac:dyDescent="0.35">
      <c r="A31" s="8" t="str">
        <f t="shared" si="0"/>
        <v>ok</v>
      </c>
      <c r="B31" s="15" t="s">
        <v>149</v>
      </c>
      <c r="C31" s="8">
        <v>5410980</v>
      </c>
      <c r="D31" s="8">
        <v>481410</v>
      </c>
      <c r="E31" s="8">
        <v>-41.452548999999998</v>
      </c>
      <c r="F31" s="8">
        <v>146.77742900000001</v>
      </c>
      <c r="G31" s="46">
        <v>249.81025700000001</v>
      </c>
      <c r="H31" s="46">
        <v>235.10690310000001</v>
      </c>
      <c r="I31" s="41">
        <v>6</v>
      </c>
    </row>
    <row r="32" spans="1:9" x14ac:dyDescent="0.35">
      <c r="A32" s="8" t="str">
        <f t="shared" si="0"/>
        <v>ERR</v>
      </c>
      <c r="B32" s="15" t="s">
        <v>150</v>
      </c>
      <c r="C32" s="8">
        <v>5411141</v>
      </c>
      <c r="D32" s="8">
        <v>476040</v>
      </c>
      <c r="E32" s="8">
        <v>-41.450950990000003</v>
      </c>
      <c r="F32" s="8">
        <v>146.71314599999999</v>
      </c>
      <c r="G32" s="46">
        <v>233.762405</v>
      </c>
      <c r="H32" s="46">
        <v>224.68817139999999</v>
      </c>
      <c r="I32" s="41">
        <v>11</v>
      </c>
    </row>
    <row r="33" spans="1:9" x14ac:dyDescent="0.35">
      <c r="A33" s="8" t="str">
        <f t="shared" si="0"/>
        <v>ok</v>
      </c>
      <c r="B33" s="15" t="s">
        <v>151</v>
      </c>
      <c r="C33" s="8">
        <v>5411865</v>
      </c>
      <c r="D33" s="8">
        <v>476537</v>
      </c>
      <c r="E33" s="8">
        <v>-41.444449980000002</v>
      </c>
      <c r="F33" s="8">
        <v>146.719122</v>
      </c>
      <c r="G33" s="46">
        <v>230.74581900000001</v>
      </c>
      <c r="H33" s="46">
        <v>220.86378479999999</v>
      </c>
      <c r="I33" s="41">
        <v>8</v>
      </c>
    </row>
    <row r="34" spans="1:9" x14ac:dyDescent="0.35">
      <c r="A34" s="8" t="str">
        <f t="shared" si="0"/>
        <v>ok</v>
      </c>
      <c r="B34" s="15" t="s">
        <v>152</v>
      </c>
      <c r="C34" s="8">
        <v>5412961</v>
      </c>
      <c r="D34" s="8">
        <v>479973</v>
      </c>
      <c r="E34" s="8">
        <v>-41.434666040000003</v>
      </c>
      <c r="F34" s="8">
        <v>146.76028600000001</v>
      </c>
      <c r="G34" s="46">
        <v>264.03585800000002</v>
      </c>
      <c r="H34" s="46">
        <v>235.4826813</v>
      </c>
      <c r="I34" s="41">
        <v>9</v>
      </c>
    </row>
    <row r="35" spans="1:9" x14ac:dyDescent="0.35">
      <c r="A35" s="8" t="str">
        <f t="shared" si="0"/>
        <v>ok</v>
      </c>
      <c r="B35" s="15" t="s">
        <v>153</v>
      </c>
      <c r="C35" s="8">
        <v>5412651</v>
      </c>
      <c r="D35" s="8">
        <v>477045</v>
      </c>
      <c r="E35" s="8">
        <v>-41.437381019999997</v>
      </c>
      <c r="F35" s="8">
        <v>146.725236</v>
      </c>
      <c r="G35" s="46">
        <v>231.657059</v>
      </c>
      <c r="H35" s="46">
        <v>220.84715270000001</v>
      </c>
      <c r="I35" s="41">
        <v>11</v>
      </c>
    </row>
    <row r="36" spans="1:9" x14ac:dyDescent="0.35">
      <c r="A36" s="8" t="str">
        <f t="shared" si="0"/>
        <v>ERR</v>
      </c>
      <c r="B36" s="15" t="s">
        <v>154</v>
      </c>
      <c r="C36" s="8">
        <v>5413061</v>
      </c>
      <c r="D36" s="8">
        <v>480025</v>
      </c>
      <c r="E36" s="8">
        <v>-41.43377203</v>
      </c>
      <c r="F36" s="8">
        <v>146.76091700000001</v>
      </c>
      <c r="G36" s="46">
        <v>254.57197600000001</v>
      </c>
      <c r="H36" s="46">
        <v>236.3735504</v>
      </c>
      <c r="I36" s="41">
        <v>22</v>
      </c>
    </row>
    <row r="37" spans="1:9" x14ac:dyDescent="0.35">
      <c r="A37" s="8" t="str">
        <f t="shared" si="0"/>
        <v>ok</v>
      </c>
      <c r="B37" s="15" t="s">
        <v>155</v>
      </c>
      <c r="C37" s="8">
        <v>5412873</v>
      </c>
      <c r="D37" s="8">
        <v>479940</v>
      </c>
      <c r="E37" s="8">
        <v>-41.435464000000003</v>
      </c>
      <c r="F37" s="8">
        <v>146.75989200000001</v>
      </c>
      <c r="G37" s="46">
        <v>257.19085699999999</v>
      </c>
      <c r="H37" s="46">
        <v>234.62095640000001</v>
      </c>
      <c r="I37" s="41">
        <v>33</v>
      </c>
    </row>
    <row r="38" spans="1:9" x14ac:dyDescent="0.35">
      <c r="A38" s="8" t="str">
        <f t="shared" si="0"/>
        <v>ok</v>
      </c>
      <c r="B38" s="15" t="s">
        <v>156</v>
      </c>
      <c r="C38" s="8">
        <v>5413740</v>
      </c>
      <c r="D38" s="8">
        <v>478955</v>
      </c>
      <c r="E38" s="8">
        <v>-41.427624989999998</v>
      </c>
      <c r="F38" s="8">
        <v>146.748132</v>
      </c>
      <c r="G38" s="46">
        <v>241.63902300000001</v>
      </c>
      <c r="H38" s="46">
        <v>224.7419586</v>
      </c>
      <c r="I38" s="41">
        <v>25</v>
      </c>
    </row>
    <row r="39" spans="1:9" x14ac:dyDescent="0.35">
      <c r="A39" s="8" t="str">
        <f t="shared" si="0"/>
        <v>ok</v>
      </c>
      <c r="B39" s="15" t="s">
        <v>157</v>
      </c>
      <c r="C39" s="8">
        <v>5411012</v>
      </c>
      <c r="D39" s="8">
        <v>477002</v>
      </c>
      <c r="E39" s="8">
        <v>-41.452146999999997</v>
      </c>
      <c r="F39" s="8">
        <v>146.72465299999999</v>
      </c>
      <c r="G39" s="46">
        <v>266.10290500000002</v>
      </c>
      <c r="H39" s="46">
        <v>252.96028140000001</v>
      </c>
      <c r="I39" s="41">
        <v>14</v>
      </c>
    </row>
    <row r="40" spans="1:9" x14ac:dyDescent="0.35">
      <c r="A40" s="8" t="str">
        <f t="shared" si="0"/>
        <v>ok</v>
      </c>
      <c r="B40" s="15" t="s">
        <v>158</v>
      </c>
      <c r="C40" s="8">
        <v>5411111</v>
      </c>
      <c r="D40" s="8">
        <v>477214</v>
      </c>
      <c r="E40" s="8">
        <v>-41.451261029999998</v>
      </c>
      <c r="F40" s="8">
        <v>146.72719499999999</v>
      </c>
      <c r="G40" s="46">
        <v>263.96444700000001</v>
      </c>
      <c r="H40" s="46">
        <v>241.85390580000001</v>
      </c>
      <c r="I40" s="41">
        <v>14</v>
      </c>
    </row>
    <row r="41" spans="1:9" x14ac:dyDescent="0.35">
      <c r="A41" s="8" t="str">
        <f t="shared" si="0"/>
        <v>ok</v>
      </c>
      <c r="B41" s="15" t="s">
        <v>159</v>
      </c>
      <c r="C41" s="8">
        <v>5411245</v>
      </c>
      <c r="D41" s="8">
        <v>477440</v>
      </c>
      <c r="E41" s="8">
        <v>-41.450060999999998</v>
      </c>
      <c r="F41" s="8">
        <v>146.72990899999999</v>
      </c>
      <c r="G41" s="46">
        <v>265.54541</v>
      </c>
      <c r="H41" s="46">
        <v>239.9147768</v>
      </c>
      <c r="I41" s="41">
        <v>39</v>
      </c>
    </row>
    <row r="42" spans="1:9" x14ac:dyDescent="0.35">
      <c r="A42" s="8" t="str">
        <f t="shared" si="0"/>
        <v>ok</v>
      </c>
      <c r="B42" s="15" t="s">
        <v>160</v>
      </c>
      <c r="C42" s="8">
        <v>5411483</v>
      </c>
      <c r="D42" s="8">
        <v>477825</v>
      </c>
      <c r="E42" s="8">
        <v>-41.447923029999998</v>
      </c>
      <c r="F42" s="8">
        <v>146.73453000000001</v>
      </c>
      <c r="G42" s="46">
        <v>285.13394199999999</v>
      </c>
      <c r="H42" s="46">
        <v>239.77442880000001</v>
      </c>
      <c r="I42" s="41">
        <v>18</v>
      </c>
    </row>
    <row r="43" spans="1:9" x14ac:dyDescent="0.35">
      <c r="A43" s="8" t="str">
        <f t="shared" si="0"/>
        <v>ok</v>
      </c>
      <c r="B43" s="15" t="s">
        <v>161</v>
      </c>
      <c r="C43" s="8">
        <v>5411742</v>
      </c>
      <c r="D43" s="8">
        <v>477789</v>
      </c>
      <c r="E43" s="8">
        <v>-41.445595040000001</v>
      </c>
      <c r="F43" s="8">
        <v>146.73410000000001</v>
      </c>
      <c r="G43" s="46">
        <v>270.64627100000001</v>
      </c>
      <c r="H43" s="46">
        <v>243.09546900000001</v>
      </c>
      <c r="I43" s="41">
        <v>15</v>
      </c>
    </row>
    <row r="44" spans="1:9" x14ac:dyDescent="0.35">
      <c r="A44" s="8" t="str">
        <f t="shared" si="0"/>
        <v>ok</v>
      </c>
      <c r="B44" s="15" t="s">
        <v>162</v>
      </c>
      <c r="C44" s="8">
        <v>5411894</v>
      </c>
      <c r="D44" s="8">
        <v>477598</v>
      </c>
      <c r="E44" s="8">
        <v>-41.44421998</v>
      </c>
      <c r="F44" s="8">
        <v>146.73182199999999</v>
      </c>
      <c r="G44" s="46">
        <v>236.14750699999999</v>
      </c>
      <c r="H44" s="46">
        <v>244.30581090000001</v>
      </c>
      <c r="I44" s="41">
        <v>13</v>
      </c>
    </row>
    <row r="45" spans="1:9" x14ac:dyDescent="0.35">
      <c r="A45" s="8" t="str">
        <f t="shared" si="0"/>
        <v>ok</v>
      </c>
      <c r="B45" s="15" t="s">
        <v>163</v>
      </c>
      <c r="C45" s="8">
        <v>5411710</v>
      </c>
      <c r="D45" s="8">
        <v>477403</v>
      </c>
      <c r="E45" s="8">
        <v>-41.445867030000002</v>
      </c>
      <c r="F45" s="8">
        <v>146.72948</v>
      </c>
      <c r="G45" s="46">
        <v>246.109253</v>
      </c>
      <c r="H45" s="46">
        <v>233.4882083</v>
      </c>
      <c r="I45" s="41">
        <v>20</v>
      </c>
    </row>
    <row r="46" spans="1:9" x14ac:dyDescent="0.35">
      <c r="A46" s="8" t="str">
        <f t="shared" si="0"/>
        <v>ok</v>
      </c>
      <c r="B46" s="15" t="s">
        <v>164</v>
      </c>
      <c r="C46" s="8">
        <v>5412157</v>
      </c>
      <c r="D46" s="8">
        <v>477345</v>
      </c>
      <c r="E46" s="8">
        <v>-41.441840030000002</v>
      </c>
      <c r="F46" s="8">
        <v>146.72879900000001</v>
      </c>
      <c r="G46" s="46">
        <v>257.587738</v>
      </c>
      <c r="H46" s="46">
        <v>232.86107730000001</v>
      </c>
      <c r="I46" s="41">
        <v>22</v>
      </c>
    </row>
    <row r="47" spans="1:9" x14ac:dyDescent="0.35">
      <c r="A47" s="8" t="str">
        <f t="shared" si="0"/>
        <v>ok</v>
      </c>
      <c r="B47" s="15" t="s">
        <v>165</v>
      </c>
      <c r="C47" s="8">
        <v>5412596</v>
      </c>
      <c r="D47" s="8">
        <v>477210</v>
      </c>
      <c r="E47" s="8">
        <v>-41.43788704</v>
      </c>
      <c r="F47" s="8">
        <v>146.72720799999999</v>
      </c>
      <c r="G47" s="46">
        <v>242.48513800000001</v>
      </c>
      <c r="H47" s="46">
        <v>227.01</v>
      </c>
      <c r="I47" s="41">
        <v>22</v>
      </c>
    </row>
    <row r="48" spans="1:9" x14ac:dyDescent="0.35">
      <c r="A48" s="8" t="str">
        <f t="shared" si="0"/>
        <v>ok</v>
      </c>
      <c r="B48" s="15" t="s">
        <v>166</v>
      </c>
      <c r="C48" s="8">
        <v>5412940</v>
      </c>
      <c r="D48" s="8">
        <v>477315</v>
      </c>
      <c r="E48" s="8">
        <v>-41.434784980000003</v>
      </c>
      <c r="F48" s="8">
        <v>146.72847100000001</v>
      </c>
      <c r="G48" s="46">
        <v>250.186508</v>
      </c>
      <c r="H48" s="46">
        <v>220.8375843</v>
      </c>
      <c r="I48" s="41">
        <v>22</v>
      </c>
    </row>
    <row r="49" spans="1:9" x14ac:dyDescent="0.35">
      <c r="A49" s="8" t="str">
        <f t="shared" si="0"/>
        <v>ok</v>
      </c>
      <c r="B49" s="15" t="s">
        <v>167</v>
      </c>
      <c r="C49" s="8">
        <v>5413104</v>
      </c>
      <c r="D49" s="8">
        <v>477464</v>
      </c>
      <c r="E49" s="8">
        <v>-41.43331697</v>
      </c>
      <c r="F49" s="8">
        <v>146.73026300000001</v>
      </c>
      <c r="G49" s="46">
        <v>250.461502</v>
      </c>
      <c r="H49" s="46">
        <v>224.13207679999999</v>
      </c>
      <c r="I49" s="41">
        <v>8</v>
      </c>
    </row>
    <row r="50" spans="1:9" x14ac:dyDescent="0.35">
      <c r="A50" s="8" t="str">
        <f t="shared" si="0"/>
        <v>ok</v>
      </c>
      <c r="B50" s="15" t="s">
        <v>168</v>
      </c>
      <c r="C50" s="8">
        <v>5413229</v>
      </c>
      <c r="D50" s="8">
        <v>477628</v>
      </c>
      <c r="E50" s="8">
        <v>-41.432189020000003</v>
      </c>
      <c r="F50" s="8">
        <v>146.73222699999999</v>
      </c>
      <c r="G50" s="46">
        <v>251.71107499999999</v>
      </c>
      <c r="H50" s="46">
        <v>224.46906849999999</v>
      </c>
      <c r="I50" s="41">
        <v>8</v>
      </c>
    </row>
    <row r="51" spans="1:9" x14ac:dyDescent="0.35">
      <c r="A51" s="8" t="str">
        <f t="shared" si="0"/>
        <v>ok</v>
      </c>
      <c r="B51" s="15" t="s">
        <v>169</v>
      </c>
      <c r="C51" s="8">
        <v>5413162</v>
      </c>
      <c r="D51" s="8">
        <v>477940</v>
      </c>
      <c r="E51" s="8">
        <v>-41.432801990000002</v>
      </c>
      <c r="F51" s="8">
        <v>146.73596499999999</v>
      </c>
      <c r="G51" s="46">
        <v>246.351868</v>
      </c>
      <c r="H51" s="46">
        <v>220.33284280000001</v>
      </c>
      <c r="I51" s="41">
        <v>11</v>
      </c>
    </row>
    <row r="52" spans="1:9" x14ac:dyDescent="0.35">
      <c r="A52" s="8" t="str">
        <f t="shared" si="0"/>
        <v>ok</v>
      </c>
      <c r="B52" s="15" t="s">
        <v>170</v>
      </c>
      <c r="C52" s="8">
        <v>5411068</v>
      </c>
      <c r="D52" s="8">
        <v>477886</v>
      </c>
      <c r="E52" s="8">
        <v>-41.451668980000001</v>
      </c>
      <c r="F52" s="8">
        <v>146.73523800000001</v>
      </c>
      <c r="G52" s="46">
        <v>318.72009300000002</v>
      </c>
      <c r="H52" s="46">
        <v>295.78374059999999</v>
      </c>
      <c r="I52" s="41">
        <v>7</v>
      </c>
    </row>
    <row r="53" spans="1:9" x14ac:dyDescent="0.35">
      <c r="A53" s="8" t="str">
        <f t="shared" si="0"/>
        <v>ok</v>
      </c>
      <c r="B53" s="15" t="s">
        <v>171</v>
      </c>
      <c r="C53" s="8">
        <v>5411080</v>
      </c>
      <c r="D53" s="8">
        <v>478025</v>
      </c>
      <c r="E53" s="8">
        <v>-41.451562029999998</v>
      </c>
      <c r="F53" s="8">
        <v>146.73690099999999</v>
      </c>
      <c r="G53" s="46">
        <v>324.42071499999997</v>
      </c>
      <c r="H53" s="46">
        <v>297.4286113</v>
      </c>
      <c r="I53" s="41">
        <v>11</v>
      </c>
    </row>
    <row r="54" spans="1:9" x14ac:dyDescent="0.35">
      <c r="A54" s="8" t="str">
        <f t="shared" si="0"/>
        <v>ok</v>
      </c>
      <c r="B54" s="15" t="s">
        <v>172</v>
      </c>
      <c r="C54" s="8">
        <v>5411083</v>
      </c>
      <c r="D54" s="8">
        <v>478162</v>
      </c>
      <c r="E54" s="8">
        <v>-41.451535960000001</v>
      </c>
      <c r="F54" s="8">
        <v>146.73854900000001</v>
      </c>
      <c r="G54" s="46">
        <v>313.83358800000002</v>
      </c>
      <c r="H54" s="46">
        <v>296.16087429999999</v>
      </c>
      <c r="I54" s="41">
        <v>10</v>
      </c>
    </row>
    <row r="55" spans="1:9" x14ac:dyDescent="0.35">
      <c r="A55" s="8" t="str">
        <f t="shared" si="0"/>
        <v>ok</v>
      </c>
      <c r="B55" s="15" t="s">
        <v>173</v>
      </c>
      <c r="C55" s="8">
        <v>5411138</v>
      </c>
      <c r="D55" s="8">
        <v>478266</v>
      </c>
      <c r="E55" s="8">
        <v>-41.451044029999998</v>
      </c>
      <c r="F55" s="8">
        <v>146.73979700000001</v>
      </c>
      <c r="G55" s="46">
        <v>333.10040300000003</v>
      </c>
      <c r="H55" s="46">
        <v>292.99394260000003</v>
      </c>
      <c r="I55" s="41">
        <v>9</v>
      </c>
    </row>
    <row r="56" spans="1:9" x14ac:dyDescent="0.35">
      <c r="A56" s="8" t="str">
        <f t="shared" si="0"/>
        <v>ok</v>
      </c>
      <c r="B56" s="15" t="s">
        <v>174</v>
      </c>
      <c r="C56" s="8">
        <v>5411250</v>
      </c>
      <c r="D56" s="8">
        <v>478308</v>
      </c>
      <c r="E56" s="8">
        <v>-41.450040960000003</v>
      </c>
      <c r="F56" s="8">
        <v>146.74029999999999</v>
      </c>
      <c r="G56" s="46">
        <v>293.15313700000002</v>
      </c>
      <c r="H56" s="46">
        <v>290.01653169999997</v>
      </c>
      <c r="I56" s="41">
        <v>7</v>
      </c>
    </row>
    <row r="57" spans="1:9" x14ac:dyDescent="0.35">
      <c r="A57" s="8" t="str">
        <f t="shared" si="0"/>
        <v>ok</v>
      </c>
      <c r="B57" s="15" t="s">
        <v>175</v>
      </c>
      <c r="C57" s="8">
        <v>5411286</v>
      </c>
      <c r="D57" s="8">
        <v>478370</v>
      </c>
      <c r="E57" s="8">
        <v>-41.449718009999998</v>
      </c>
      <c r="F57" s="8">
        <v>146.74104700000001</v>
      </c>
      <c r="G57" s="46">
        <v>304.923676</v>
      </c>
      <c r="H57" s="46">
        <v>292.7207626</v>
      </c>
      <c r="I57" s="41">
        <v>6</v>
      </c>
    </row>
    <row r="58" spans="1:9" x14ac:dyDescent="0.35">
      <c r="A58" s="8" t="str">
        <f t="shared" si="0"/>
        <v>ok</v>
      </c>
      <c r="B58" s="15" t="s">
        <v>176</v>
      </c>
      <c r="C58" s="8">
        <v>5411307</v>
      </c>
      <c r="D58" s="8">
        <v>478448</v>
      </c>
      <c r="E58" s="8">
        <v>-41.44952799</v>
      </c>
      <c r="F58" s="8">
        <v>146.741973</v>
      </c>
      <c r="G58" s="46">
        <v>303.34930400000002</v>
      </c>
      <c r="H58" s="46">
        <v>292.03647640000003</v>
      </c>
      <c r="I58" s="41">
        <v>24</v>
      </c>
    </row>
    <row r="59" spans="1:9" x14ac:dyDescent="0.35">
      <c r="A59" s="8" t="str">
        <f t="shared" si="0"/>
        <v>ok</v>
      </c>
      <c r="B59" s="15" t="s">
        <v>177</v>
      </c>
      <c r="C59" s="8">
        <v>5411036</v>
      </c>
      <c r="D59" s="8">
        <v>478237</v>
      </c>
      <c r="E59" s="8">
        <v>-41.451959000000002</v>
      </c>
      <c r="F59" s="8">
        <v>146.739439</v>
      </c>
      <c r="G59" s="46">
        <v>303.64447000000001</v>
      </c>
      <c r="H59" s="46">
        <v>297.88651599999997</v>
      </c>
      <c r="I59" s="41">
        <v>11</v>
      </c>
    </row>
    <row r="60" spans="1:9" x14ac:dyDescent="0.35">
      <c r="A60" s="8"/>
      <c r="B60" s="15"/>
      <c r="C60" s="8"/>
      <c r="D60" s="8"/>
      <c r="E60" s="8"/>
      <c r="F60" s="8"/>
      <c r="G60" s="46"/>
      <c r="H60" s="46"/>
      <c r="I60" s="41"/>
    </row>
    <row r="61" spans="1:9" x14ac:dyDescent="0.35">
      <c r="A61" s="8"/>
      <c r="B61" s="15"/>
      <c r="C61" s="8"/>
      <c r="D61" s="8"/>
      <c r="E61" s="8"/>
      <c r="F61" s="8"/>
      <c r="G61" s="15"/>
      <c r="H61" s="15"/>
      <c r="I61" s="41"/>
    </row>
    <row r="62" spans="1:9" x14ac:dyDescent="0.35">
      <c r="A62" s="8"/>
      <c r="B62" s="47">
        <f>COUNTA(B4:B60)</f>
        <v>56</v>
      </c>
      <c r="C62" s="48" t="s">
        <v>178</v>
      </c>
      <c r="D62" s="48" t="s">
        <v>179</v>
      </c>
      <c r="E62" s="48"/>
      <c r="F62" s="48"/>
      <c r="G62" s="48" t="s">
        <v>180</v>
      </c>
      <c r="H62" s="49"/>
      <c r="I62" s="50">
        <f>SUM(I4:I60)</f>
        <v>759</v>
      </c>
    </row>
    <row r="63" spans="1:9" x14ac:dyDescent="0.3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35">
      <c r="A64" s="8"/>
      <c r="B64" s="8"/>
      <c r="C64" s="8"/>
      <c r="D64" s="8"/>
      <c r="E64" s="8"/>
      <c r="F64" s="8"/>
      <c r="G64" s="8"/>
      <c r="H64" s="8"/>
      <c r="I64" s="8"/>
    </row>
    <row r="65" spans="1:9" x14ac:dyDescent="0.3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3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35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3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35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35">
      <c r="A70" s="8"/>
      <c r="B70" s="8"/>
      <c r="C70" s="8"/>
      <c r="D70" s="8"/>
      <c r="E70" s="8"/>
      <c r="F70" s="8"/>
      <c r="G70" s="8"/>
      <c r="H70" s="8"/>
      <c r="I70" s="8"/>
    </row>
    <row r="71" spans="1:9" x14ac:dyDescent="0.3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3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3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3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3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3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3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3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3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3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3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3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3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3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3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3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3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3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3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3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3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3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3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35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35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35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35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35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35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35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35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35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3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3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3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35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35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3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3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3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35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35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35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35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35">
      <c r="A115" s="8"/>
      <c r="B115" s="29"/>
      <c r="C115" s="29"/>
      <c r="D115" s="29"/>
      <c r="E115" s="30"/>
      <c r="F115" s="29"/>
      <c r="G115" s="31"/>
      <c r="H115" s="31"/>
      <c r="I115" s="29"/>
    </row>
    <row r="116" spans="1:9" x14ac:dyDescent="0.35">
      <c r="A116" s="8"/>
      <c r="B116" s="29"/>
      <c r="C116" s="29"/>
      <c r="D116" s="29"/>
      <c r="E116" s="30"/>
      <c r="F116" s="29"/>
      <c r="G116" s="31"/>
      <c r="H116" s="31"/>
      <c r="I116" s="29"/>
    </row>
    <row r="117" spans="1:9" x14ac:dyDescent="0.35">
      <c r="A117" s="8"/>
      <c r="B117" s="29"/>
      <c r="C117" s="29"/>
      <c r="D117" s="29"/>
      <c r="E117" s="30"/>
      <c r="F117" s="29"/>
      <c r="G117" s="31"/>
      <c r="H117" s="31"/>
      <c r="I117" s="29"/>
    </row>
    <row r="118" spans="1:9" x14ac:dyDescent="0.35">
      <c r="A118" s="8"/>
      <c r="B118" s="29"/>
      <c r="C118" s="29"/>
      <c r="D118" s="29"/>
      <c r="E118" s="30"/>
      <c r="F118" s="29"/>
      <c r="G118" s="31"/>
      <c r="H118" s="31"/>
      <c r="I118" s="29"/>
    </row>
    <row r="119" spans="1:9" x14ac:dyDescent="0.35">
      <c r="A119" s="8"/>
      <c r="B119" s="29"/>
      <c r="C119" s="29"/>
      <c r="D119" s="29"/>
      <c r="E119" s="30"/>
      <c r="F119" s="29"/>
      <c r="G119" s="31"/>
      <c r="H119" s="31"/>
      <c r="I119" s="29"/>
    </row>
    <row r="120" spans="1:9" x14ac:dyDescent="0.35">
      <c r="A120" s="8"/>
      <c r="B120" s="29"/>
      <c r="C120" s="29"/>
      <c r="D120" s="29"/>
      <c r="E120" s="30"/>
      <c r="F120" s="29"/>
      <c r="G120" s="31"/>
      <c r="H120" s="31"/>
      <c r="I120" s="29"/>
    </row>
    <row r="121" spans="1:9" x14ac:dyDescent="0.35">
      <c r="A121" s="8"/>
      <c r="B121" s="29"/>
      <c r="C121" s="29"/>
      <c r="D121" s="29"/>
      <c r="E121" s="30"/>
      <c r="F121" s="29"/>
      <c r="G121" s="31"/>
      <c r="H121" s="31"/>
      <c r="I121" s="29"/>
    </row>
    <row r="122" spans="1:9" x14ac:dyDescent="0.35">
      <c r="A122" s="8"/>
      <c r="B122" s="29"/>
      <c r="C122" s="29"/>
      <c r="D122" s="29"/>
      <c r="E122" s="30"/>
      <c r="F122" s="29"/>
      <c r="G122" s="31"/>
      <c r="H122" s="31"/>
      <c r="I122" s="29"/>
    </row>
    <row r="123" spans="1:9" x14ac:dyDescent="0.35">
      <c r="A123" s="8"/>
      <c r="B123" s="29"/>
      <c r="C123" s="29"/>
      <c r="D123" s="29"/>
      <c r="E123" s="30"/>
      <c r="F123" s="29"/>
      <c r="G123" s="31"/>
      <c r="H123" s="31"/>
      <c r="I123" s="29"/>
    </row>
    <row r="124" spans="1:9" x14ac:dyDescent="0.35">
      <c r="A124" s="8"/>
      <c r="B124" s="29"/>
      <c r="C124" s="29"/>
      <c r="D124" s="29"/>
      <c r="E124" s="30"/>
      <c r="F124" s="29"/>
      <c r="G124" s="31"/>
      <c r="H124" s="31"/>
      <c r="I124" s="29"/>
    </row>
    <row r="125" spans="1:9" x14ac:dyDescent="0.35">
      <c r="A125" s="8"/>
      <c r="B125" s="29"/>
      <c r="C125" s="29"/>
      <c r="D125" s="29"/>
      <c r="E125" s="30"/>
      <c r="F125" s="29"/>
      <c r="G125" s="31"/>
      <c r="H125" s="31"/>
      <c r="I125" s="29"/>
    </row>
    <row r="126" spans="1:9" x14ac:dyDescent="0.35">
      <c r="A126" s="8"/>
      <c r="B126" s="29"/>
      <c r="C126" s="29"/>
      <c r="D126" s="29"/>
      <c r="E126" s="30"/>
      <c r="F126" s="29"/>
      <c r="G126" s="31"/>
      <c r="H126" s="31"/>
      <c r="I126" s="29"/>
    </row>
    <row r="127" spans="1:9" x14ac:dyDescent="0.35">
      <c r="A127" s="8"/>
      <c r="B127" s="29"/>
      <c r="C127" s="29"/>
      <c r="D127" s="29"/>
      <c r="E127" s="30"/>
      <c r="F127" s="29"/>
      <c r="G127" s="31"/>
      <c r="H127" s="31"/>
      <c r="I127" s="29"/>
    </row>
    <row r="128" spans="1:9" x14ac:dyDescent="0.35">
      <c r="A128" s="8"/>
      <c r="B128" s="29"/>
      <c r="C128" s="29"/>
      <c r="D128" s="29"/>
      <c r="E128" s="30"/>
      <c r="F128" s="29"/>
      <c r="G128" s="31"/>
      <c r="H128" s="31"/>
      <c r="I128" s="29"/>
    </row>
    <row r="129" spans="1:9" x14ac:dyDescent="0.35">
      <c r="A129" s="8"/>
      <c r="B129" s="29"/>
      <c r="C129" s="29"/>
      <c r="D129" s="29"/>
      <c r="E129" s="30"/>
      <c r="F129" s="29"/>
      <c r="G129" s="31"/>
      <c r="H129" s="31"/>
      <c r="I129" s="29"/>
    </row>
    <row r="130" spans="1:9" x14ac:dyDescent="0.35">
      <c r="A130" s="8"/>
      <c r="B130" s="29"/>
      <c r="C130" s="29"/>
      <c r="D130" s="29"/>
      <c r="E130" s="30"/>
      <c r="F130" s="29"/>
      <c r="G130" s="31"/>
      <c r="H130" s="31"/>
      <c r="I130" s="29"/>
    </row>
    <row r="131" spans="1:9" x14ac:dyDescent="0.35">
      <c r="A131" s="8"/>
      <c r="B131" s="29"/>
      <c r="C131" s="29"/>
      <c r="D131" s="29"/>
      <c r="E131" s="30"/>
      <c r="F131" s="29"/>
      <c r="G131" s="31"/>
      <c r="H131" s="31"/>
      <c r="I131" s="29"/>
    </row>
    <row r="132" spans="1:9" x14ac:dyDescent="0.35">
      <c r="A132" s="8"/>
      <c r="B132" s="29"/>
      <c r="C132" s="29"/>
      <c r="D132" s="29"/>
      <c r="E132" s="30"/>
      <c r="F132" s="29"/>
      <c r="G132" s="31"/>
      <c r="H132" s="31"/>
      <c r="I132" s="29"/>
    </row>
    <row r="133" spans="1:9" x14ac:dyDescent="0.35">
      <c r="A133" s="8"/>
      <c r="B133" s="29"/>
      <c r="C133" s="29"/>
      <c r="D133" s="29"/>
      <c r="E133" s="30"/>
      <c r="F133" s="29"/>
      <c r="G133" s="31"/>
      <c r="H133" s="31"/>
      <c r="I133" s="29"/>
    </row>
    <row r="134" spans="1:9" x14ac:dyDescent="0.35">
      <c r="A134" s="8"/>
      <c r="B134" s="29"/>
      <c r="C134" s="29"/>
      <c r="D134" s="29"/>
      <c r="E134" s="30"/>
      <c r="F134" s="29"/>
      <c r="G134" s="31"/>
      <c r="H134" s="31"/>
      <c r="I134" s="29"/>
    </row>
    <row r="135" spans="1:9" x14ac:dyDescent="0.35">
      <c r="A135" s="8"/>
      <c r="B135" s="29"/>
      <c r="C135" s="29"/>
      <c r="D135" s="29"/>
      <c r="E135" s="30"/>
      <c r="F135" s="29"/>
      <c r="G135" s="31"/>
      <c r="H135" s="31"/>
      <c r="I135" s="29"/>
    </row>
    <row r="136" spans="1:9" x14ac:dyDescent="0.35">
      <c r="A136" s="8"/>
      <c r="B136" s="29"/>
      <c r="C136" s="29"/>
      <c r="D136" s="29"/>
      <c r="E136" s="30"/>
      <c r="F136" s="29"/>
      <c r="G136" s="31"/>
      <c r="H136" s="31"/>
      <c r="I136" s="29"/>
    </row>
    <row r="137" spans="1:9" x14ac:dyDescent="0.35">
      <c r="A137" s="8"/>
      <c r="B137" s="29"/>
      <c r="C137" s="29"/>
      <c r="D137" s="29"/>
      <c r="E137" s="30"/>
      <c r="F137" s="29"/>
      <c r="G137" s="31"/>
      <c r="H137" s="31"/>
      <c r="I137" s="29"/>
    </row>
    <row r="138" spans="1:9" x14ac:dyDescent="0.35">
      <c r="A138" s="8"/>
      <c r="B138" s="29"/>
      <c r="C138" s="29"/>
      <c r="D138" s="29"/>
      <c r="E138" s="30"/>
      <c r="F138" s="29"/>
      <c r="G138" s="31"/>
      <c r="H138" s="31"/>
      <c r="I138" s="29"/>
    </row>
    <row r="139" spans="1:9" x14ac:dyDescent="0.35">
      <c r="A139" s="8"/>
      <c r="B139" s="29"/>
      <c r="C139" s="29"/>
      <c r="D139" s="29"/>
      <c r="E139" s="30"/>
      <c r="F139" s="29"/>
      <c r="G139" s="31"/>
      <c r="H139" s="31"/>
      <c r="I139" s="29"/>
    </row>
    <row r="140" spans="1:9" x14ac:dyDescent="0.35">
      <c r="A140" s="8"/>
      <c r="B140" s="29"/>
      <c r="C140" s="29"/>
      <c r="D140" s="29"/>
      <c r="E140" s="30"/>
      <c r="F140" s="29"/>
      <c r="G140" s="31"/>
      <c r="H140" s="31"/>
      <c r="I140" s="29"/>
    </row>
    <row r="141" spans="1:9" x14ac:dyDescent="0.35">
      <c r="A141" s="8"/>
      <c r="B141" s="29"/>
      <c r="C141" s="29"/>
      <c r="D141" s="29"/>
      <c r="E141" s="30"/>
      <c r="F141" s="29"/>
      <c r="G141" s="31"/>
      <c r="H141" s="31"/>
      <c r="I141" s="29"/>
    </row>
    <row r="142" spans="1:9" x14ac:dyDescent="0.35">
      <c r="A142" s="8"/>
      <c r="B142" s="29"/>
      <c r="C142" s="29"/>
      <c r="D142" s="29"/>
      <c r="E142" s="30"/>
      <c r="F142" s="29"/>
      <c r="G142" s="31"/>
      <c r="H142" s="31"/>
      <c r="I142" s="29"/>
    </row>
    <row r="143" spans="1:9" x14ac:dyDescent="0.35">
      <c r="A143" s="8"/>
      <c r="B143" s="29"/>
      <c r="C143" s="29"/>
      <c r="D143" s="29"/>
      <c r="E143" s="30"/>
      <c r="F143" s="29"/>
      <c r="G143" s="31"/>
      <c r="H143" s="31"/>
      <c r="I143" s="29"/>
    </row>
    <row r="144" spans="1:9" x14ac:dyDescent="0.35">
      <c r="A144" s="8"/>
      <c r="B144" s="29"/>
      <c r="C144" s="29"/>
      <c r="D144" s="29"/>
      <c r="E144" s="30"/>
      <c r="F144" s="29"/>
      <c r="G144" s="31"/>
      <c r="H144" s="31"/>
      <c r="I144" s="29"/>
    </row>
    <row r="145" spans="1:9" x14ac:dyDescent="0.35">
      <c r="A145" s="8"/>
      <c r="B145" s="29"/>
      <c r="C145" s="29"/>
      <c r="D145" s="29"/>
      <c r="E145" s="30"/>
      <c r="F145" s="29"/>
      <c r="G145" s="31"/>
      <c r="H145" s="31"/>
      <c r="I145" s="29"/>
    </row>
    <row r="146" spans="1:9" x14ac:dyDescent="0.35">
      <c r="A146" s="8"/>
      <c r="B146" s="29"/>
      <c r="C146" s="29"/>
      <c r="D146" s="29"/>
      <c r="E146" s="30"/>
      <c r="F146" s="29"/>
      <c r="G146" s="31"/>
      <c r="H146" s="31"/>
      <c r="I146" s="29"/>
    </row>
    <row r="147" spans="1:9" x14ac:dyDescent="0.35">
      <c r="A147" s="8"/>
      <c r="B147" s="29"/>
      <c r="C147" s="29"/>
      <c r="D147" s="29"/>
      <c r="E147" s="30"/>
      <c r="F147" s="29"/>
      <c r="G147" s="31"/>
      <c r="H147" s="31"/>
      <c r="I147" s="29"/>
    </row>
    <row r="148" spans="1:9" x14ac:dyDescent="0.35">
      <c r="A148" s="8"/>
      <c r="B148" s="29"/>
      <c r="C148" s="29"/>
      <c r="D148" s="29"/>
      <c r="E148" s="30"/>
      <c r="F148" s="29"/>
      <c r="G148" s="31"/>
      <c r="H148" s="31"/>
      <c r="I148" s="29"/>
    </row>
    <row r="149" spans="1:9" x14ac:dyDescent="0.35">
      <c r="A149" s="8"/>
      <c r="B149" s="29"/>
      <c r="C149" s="29"/>
      <c r="D149" s="29"/>
      <c r="E149" s="30"/>
      <c r="F149" s="29"/>
      <c r="G149" s="31"/>
      <c r="H149" s="31"/>
      <c r="I149" s="29"/>
    </row>
    <row r="150" spans="1:9" x14ac:dyDescent="0.35">
      <c r="A150" s="8"/>
      <c r="B150" s="29"/>
      <c r="C150" s="29"/>
      <c r="D150" s="29"/>
      <c r="E150" s="30"/>
      <c r="F150" s="29"/>
      <c r="G150" s="31"/>
      <c r="H150" s="31"/>
      <c r="I150" s="29"/>
    </row>
    <row r="151" spans="1:9" x14ac:dyDescent="0.35">
      <c r="A151" s="8"/>
      <c r="B151" s="29"/>
      <c r="C151" s="29"/>
      <c r="D151" s="29"/>
      <c r="E151" s="30"/>
      <c r="F151" s="29"/>
      <c r="G151" s="31"/>
      <c r="H151" s="31"/>
      <c r="I151" s="29"/>
    </row>
    <row r="152" spans="1:9" x14ac:dyDescent="0.35">
      <c r="A152" s="8"/>
      <c r="B152" s="29"/>
      <c r="C152" s="29"/>
      <c r="D152" s="29"/>
      <c r="E152" s="30"/>
      <c r="F152" s="29"/>
      <c r="G152" s="31"/>
      <c r="H152" s="31"/>
      <c r="I152" s="29"/>
    </row>
    <row r="153" spans="1:9" x14ac:dyDescent="0.35">
      <c r="A153" s="8"/>
      <c r="B153" s="29"/>
      <c r="C153" s="29"/>
      <c r="D153" s="29"/>
      <c r="E153" s="30"/>
      <c r="F153" s="29"/>
      <c r="G153" s="31"/>
      <c r="H153" s="31"/>
      <c r="I153" s="29"/>
    </row>
    <row r="154" spans="1:9" x14ac:dyDescent="0.35">
      <c r="A154" s="8"/>
      <c r="B154" s="29"/>
      <c r="C154" s="29"/>
      <c r="D154" s="29"/>
      <c r="E154" s="30"/>
      <c r="F154" s="29"/>
      <c r="G154" s="31"/>
      <c r="H154" s="31"/>
      <c r="I154" s="29"/>
    </row>
    <row r="155" spans="1:9" x14ac:dyDescent="0.35">
      <c r="A155" s="8"/>
      <c r="B155" s="29"/>
      <c r="C155" s="29"/>
      <c r="D155" s="29"/>
      <c r="E155" s="30"/>
      <c r="F155" s="29"/>
      <c r="G155" s="31"/>
      <c r="H155" s="31"/>
      <c r="I155" s="29"/>
    </row>
    <row r="156" spans="1:9" x14ac:dyDescent="0.35">
      <c r="A156" s="8"/>
      <c r="B156" s="29"/>
      <c r="C156" s="29"/>
      <c r="D156" s="29"/>
      <c r="E156" s="30"/>
      <c r="F156" s="29"/>
      <c r="G156" s="31"/>
      <c r="H156" s="31"/>
      <c r="I156" s="29"/>
    </row>
    <row r="157" spans="1:9" x14ac:dyDescent="0.35">
      <c r="A157" s="8"/>
      <c r="B157" s="29"/>
      <c r="C157" s="29"/>
      <c r="D157" s="29"/>
      <c r="E157" s="30"/>
      <c r="F157" s="29"/>
      <c r="G157" s="31"/>
      <c r="H157" s="31"/>
      <c r="I157" s="29"/>
    </row>
    <row r="158" spans="1:9" x14ac:dyDescent="0.35">
      <c r="A158" s="8"/>
      <c r="B158" s="29"/>
      <c r="C158" s="29"/>
      <c r="D158" s="29"/>
      <c r="E158" s="30"/>
      <c r="F158" s="29"/>
      <c r="G158" s="31"/>
      <c r="H158" s="31"/>
      <c r="I158" s="29"/>
    </row>
    <row r="159" spans="1:9" x14ac:dyDescent="0.35">
      <c r="A159" s="8"/>
      <c r="B159" s="29"/>
      <c r="C159" s="29"/>
      <c r="D159" s="29"/>
      <c r="E159" s="30"/>
      <c r="F159" s="29"/>
      <c r="G159" s="31"/>
      <c r="H159" s="31"/>
      <c r="I159" s="29"/>
    </row>
    <row r="160" spans="1:9" x14ac:dyDescent="0.35">
      <c r="A160" s="8"/>
      <c r="B160" s="29"/>
      <c r="C160" s="29"/>
      <c r="D160" s="29"/>
      <c r="E160" s="30"/>
      <c r="F160" s="29"/>
      <c r="G160" s="31"/>
      <c r="H160" s="31"/>
      <c r="I160" s="29"/>
    </row>
    <row r="161" spans="1:9" x14ac:dyDescent="0.35">
      <c r="A161" s="8"/>
      <c r="B161" s="29"/>
      <c r="C161" s="29"/>
      <c r="D161" s="29"/>
      <c r="E161" s="30"/>
      <c r="F161" s="29"/>
      <c r="G161" s="31"/>
      <c r="H161" s="31"/>
      <c r="I161" s="29"/>
    </row>
    <row r="162" spans="1:9" x14ac:dyDescent="0.35">
      <c r="A162" s="8"/>
      <c r="B162" s="29"/>
      <c r="C162" s="29"/>
      <c r="D162" s="29"/>
      <c r="E162" s="30"/>
      <c r="F162" s="29"/>
      <c r="G162" s="31"/>
      <c r="H162" s="31"/>
      <c r="I162" s="29"/>
    </row>
    <row r="163" spans="1:9" x14ac:dyDescent="0.35">
      <c r="A163" s="8"/>
      <c r="B163" s="29"/>
      <c r="C163" s="29"/>
      <c r="D163" s="29"/>
      <c r="E163" s="30"/>
      <c r="F163" s="29"/>
      <c r="G163" s="31"/>
      <c r="H163" s="31"/>
      <c r="I163" s="29"/>
    </row>
    <row r="164" spans="1:9" x14ac:dyDescent="0.35">
      <c r="A164" s="8"/>
      <c r="B164" s="29"/>
      <c r="C164" s="29"/>
      <c r="D164" s="29"/>
      <c r="E164" s="30"/>
      <c r="F164" s="29"/>
      <c r="G164" s="31"/>
      <c r="H164" s="31"/>
      <c r="I164" s="29"/>
    </row>
    <row r="165" spans="1:9" x14ac:dyDescent="0.35">
      <c r="A165" s="8"/>
      <c r="B165" s="29"/>
      <c r="C165" s="29"/>
      <c r="D165" s="29"/>
      <c r="E165" s="30"/>
      <c r="F165" s="29"/>
      <c r="G165" s="31"/>
      <c r="H165" s="31"/>
      <c r="I165" s="29"/>
    </row>
    <row r="166" spans="1:9" x14ac:dyDescent="0.35">
      <c r="A166" s="8"/>
      <c r="B166" s="29"/>
      <c r="C166" s="29"/>
      <c r="D166" s="29"/>
      <c r="E166" s="30"/>
      <c r="F166" s="29"/>
      <c r="G166" s="31"/>
      <c r="H166" s="31"/>
      <c r="I166" s="29"/>
    </row>
    <row r="167" spans="1:9" x14ac:dyDescent="0.35">
      <c r="A167" s="8"/>
      <c r="B167" s="29"/>
      <c r="C167" s="29"/>
      <c r="D167" s="29"/>
      <c r="E167" s="30"/>
      <c r="F167" s="29"/>
      <c r="G167" s="31"/>
      <c r="H167" s="31"/>
      <c r="I167" s="29"/>
    </row>
    <row r="168" spans="1:9" x14ac:dyDescent="0.35">
      <c r="A168" s="8"/>
      <c r="B168" s="29"/>
      <c r="C168" s="29"/>
      <c r="D168" s="29"/>
      <c r="E168" s="30"/>
      <c r="F168" s="29"/>
      <c r="G168" s="31"/>
      <c r="H168" s="31"/>
      <c r="I168" s="29"/>
    </row>
    <row r="169" spans="1:9" x14ac:dyDescent="0.35">
      <c r="A169" s="8"/>
      <c r="B169" s="29"/>
      <c r="C169" s="29"/>
      <c r="D169" s="29"/>
      <c r="E169" s="30"/>
      <c r="F169" s="29"/>
      <c r="G169" s="31"/>
      <c r="H169" s="31"/>
      <c r="I169" s="29"/>
    </row>
    <row r="170" spans="1:9" x14ac:dyDescent="0.35">
      <c r="A170" s="8"/>
      <c r="B170" s="29"/>
      <c r="C170" s="29"/>
      <c r="D170" s="29"/>
      <c r="E170" s="30"/>
      <c r="F170" s="29"/>
      <c r="G170" s="31"/>
      <c r="H170" s="31"/>
      <c r="I170" s="29"/>
    </row>
    <row r="171" spans="1:9" x14ac:dyDescent="0.35">
      <c r="A171" s="8"/>
      <c r="B171" s="29"/>
      <c r="C171" s="29"/>
      <c r="D171" s="29"/>
      <c r="E171" s="30"/>
      <c r="F171" s="29"/>
      <c r="G171" s="31"/>
      <c r="H171" s="31"/>
      <c r="I171" s="29"/>
    </row>
    <row r="172" spans="1:9" x14ac:dyDescent="0.35">
      <c r="A172" s="8"/>
      <c r="B172" s="29"/>
      <c r="C172" s="29"/>
      <c r="D172" s="29"/>
      <c r="E172" s="30"/>
      <c r="F172" s="29"/>
      <c r="G172" s="31"/>
      <c r="H172" s="31"/>
      <c r="I172" s="29"/>
    </row>
    <row r="173" spans="1:9" x14ac:dyDescent="0.35">
      <c r="A173" s="8"/>
      <c r="B173" s="29"/>
      <c r="C173" s="29"/>
      <c r="D173" s="29"/>
      <c r="E173" s="30"/>
      <c r="F173" s="29"/>
      <c r="G173" s="31"/>
      <c r="H173" s="31"/>
      <c r="I173" s="29"/>
    </row>
    <row r="174" spans="1:9" x14ac:dyDescent="0.35">
      <c r="A174" s="8"/>
      <c r="B174" s="29"/>
      <c r="C174" s="29"/>
      <c r="D174" s="29"/>
      <c r="E174" s="30"/>
      <c r="F174" s="29"/>
      <c r="G174" s="31"/>
      <c r="H174" s="31"/>
      <c r="I174" s="29"/>
    </row>
    <row r="175" spans="1:9" x14ac:dyDescent="0.35">
      <c r="A175" s="8"/>
      <c r="B175" s="29"/>
      <c r="C175" s="29"/>
      <c r="D175" s="29"/>
      <c r="E175" s="30"/>
      <c r="F175" s="29"/>
      <c r="G175" s="31"/>
      <c r="H175" s="31"/>
      <c r="I175" s="29"/>
    </row>
    <row r="176" spans="1:9" x14ac:dyDescent="0.35">
      <c r="A176" s="8"/>
      <c r="B176" s="29"/>
      <c r="C176" s="29"/>
      <c r="D176" s="29"/>
      <c r="E176" s="30"/>
      <c r="F176" s="29"/>
      <c r="G176" s="31"/>
      <c r="H176" s="31"/>
      <c r="I176" s="29"/>
    </row>
    <row r="177" spans="1:9" x14ac:dyDescent="0.35">
      <c r="A177" s="8"/>
      <c r="B177" s="29"/>
      <c r="C177" s="29"/>
      <c r="D177" s="29"/>
      <c r="E177" s="30"/>
      <c r="F177" s="29"/>
      <c r="G177" s="31"/>
      <c r="H177" s="31"/>
      <c r="I177" s="29"/>
    </row>
    <row r="178" spans="1:9" x14ac:dyDescent="0.35">
      <c r="A178" s="8"/>
      <c r="B178" s="29"/>
      <c r="C178" s="29"/>
      <c r="D178" s="29"/>
      <c r="E178" s="30"/>
      <c r="F178" s="29"/>
      <c r="G178" s="31"/>
      <c r="H178" s="31"/>
      <c r="I178" s="29"/>
    </row>
    <row r="179" spans="1:9" x14ac:dyDescent="0.35">
      <c r="A179" s="8"/>
      <c r="B179" s="29"/>
      <c r="C179" s="29"/>
      <c r="D179" s="29"/>
      <c r="E179" s="30"/>
      <c r="F179" s="29"/>
      <c r="G179" s="31"/>
      <c r="H179" s="31"/>
      <c r="I179" s="29"/>
    </row>
    <row r="180" spans="1:9" x14ac:dyDescent="0.35">
      <c r="A180" s="8"/>
      <c r="B180" s="29"/>
      <c r="C180" s="29"/>
      <c r="D180" s="29"/>
      <c r="E180" s="30"/>
      <c r="F180" s="29"/>
      <c r="G180" s="31"/>
      <c r="H180" s="31"/>
      <c r="I180" s="29"/>
    </row>
    <row r="181" spans="1:9" x14ac:dyDescent="0.35">
      <c r="A181" s="8"/>
      <c r="B181" s="29"/>
      <c r="C181" s="29"/>
      <c r="D181" s="29"/>
      <c r="E181" s="30"/>
      <c r="F181" s="29"/>
      <c r="G181" s="31"/>
      <c r="H181" s="31"/>
      <c r="I181" s="29"/>
    </row>
    <row r="182" spans="1:9" x14ac:dyDescent="0.35">
      <c r="A182" s="8"/>
      <c r="B182" s="29"/>
      <c r="C182" s="29"/>
      <c r="D182" s="29"/>
      <c r="E182" s="30"/>
      <c r="F182" s="29"/>
      <c r="G182" s="31"/>
      <c r="H182" s="31"/>
      <c r="I182" s="29"/>
    </row>
    <row r="183" spans="1:9" x14ac:dyDescent="0.35">
      <c r="A183" s="8"/>
      <c r="B183" s="32"/>
      <c r="C183" s="33"/>
      <c r="D183" s="33"/>
      <c r="E183" s="33"/>
      <c r="F183" s="33"/>
      <c r="G183" s="34"/>
      <c r="H183" s="35"/>
      <c r="I183" s="36"/>
    </row>
    <row r="184" spans="1:9" x14ac:dyDescent="0.35">
      <c r="A184" s="8"/>
      <c r="B184" s="37"/>
      <c r="C184" s="37"/>
      <c r="D184" s="37"/>
      <c r="E184" s="37"/>
      <c r="F184" s="37"/>
      <c r="G184" s="38"/>
      <c r="H184" s="38"/>
      <c r="I184" s="37"/>
    </row>
    <row r="185" spans="1:9" x14ac:dyDescent="0.35">
      <c r="A185" s="8"/>
      <c r="B185" s="39"/>
      <c r="C185" s="37"/>
      <c r="D185" s="37"/>
      <c r="E185" s="37"/>
      <c r="F185" s="37"/>
      <c r="G185" s="38"/>
      <c r="H185" s="38"/>
      <c r="I185" s="37"/>
    </row>
    <row r="186" spans="1:9" x14ac:dyDescent="0.35">
      <c r="A186" s="8"/>
      <c r="B186" s="29"/>
      <c r="C186" s="29"/>
      <c r="D186" s="29"/>
      <c r="E186" s="30"/>
      <c r="F186" s="29"/>
      <c r="G186" s="31"/>
      <c r="H186" s="31"/>
      <c r="I186" s="29"/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2013-11-21T00:58:22Z</cp:lastPrinted>
  <dcterms:created xsi:type="dcterms:W3CDTF">2013-07-16T05:35:52Z</dcterms:created>
  <dcterms:modified xsi:type="dcterms:W3CDTF">2024-11-25T13:02:31Z</dcterms:modified>
</cp:coreProperties>
</file>