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an's docs\01 ABx\04 Tenements\Tasmania\EDGI Grants\Round 9 Bryans Rd -Deep Leads North\EL10-2021\"/>
    </mc:Choice>
  </mc:AlternateContent>
  <xr:revisionPtr revIDLastSave="0" documentId="13_ncr:1_{34454457-E956-4F98-BC8D-DC9CD9BC786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G_1" sheetId="1" r:id="rId1"/>
    <sheet name="ABx data sorted by hole" sheetId="6" r:id="rId2"/>
    <sheet name="Assay sorted by date 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47" i="1" l="1"/>
  <c r="AN45" i="1" s="1"/>
  <c r="AM47" i="1"/>
  <c r="AM45" i="1" s="1"/>
  <c r="AL47" i="1"/>
  <c r="AL45" i="1" s="1"/>
  <c r="AK47" i="1"/>
  <c r="AK45" i="1" s="1"/>
  <c r="AJ47" i="1"/>
  <c r="AJ45" i="1" s="1"/>
  <c r="AI47" i="1"/>
  <c r="AI45" i="1" s="1"/>
  <c r="AH47" i="1"/>
  <c r="AH45" i="1" s="1"/>
  <c r="AG47" i="1"/>
  <c r="AG45" i="1" s="1"/>
  <c r="AF47" i="1"/>
  <c r="AF45" i="1" s="1"/>
  <c r="AE47" i="1"/>
  <c r="AE45" i="1" s="1"/>
  <c r="AD47" i="1"/>
  <c r="AD45" i="1" s="1"/>
  <c r="AC47" i="1"/>
  <c r="AC45" i="1" s="1"/>
  <c r="AB47" i="1"/>
  <c r="AB45" i="1" s="1"/>
  <c r="AA47" i="1"/>
  <c r="AA45" i="1" s="1"/>
  <c r="Z47" i="1"/>
  <c r="Z45" i="1" s="1"/>
  <c r="Y47" i="1"/>
  <c r="Y45" i="1" s="1"/>
  <c r="X47" i="1"/>
  <c r="X45" i="1" s="1"/>
  <c r="W47" i="1"/>
  <c r="W45" i="1" s="1"/>
  <c r="V47" i="1"/>
  <c r="V45" i="1" s="1"/>
  <c r="U47" i="1"/>
  <c r="U45" i="1" s="1"/>
  <c r="T47" i="1"/>
  <c r="T45" i="1" s="1"/>
  <c r="S47" i="1"/>
  <c r="S45" i="1" s="1"/>
  <c r="R47" i="1"/>
  <c r="R45" i="1" s="1"/>
  <c r="Q47" i="1"/>
  <c r="Q45" i="1" s="1"/>
  <c r="P47" i="1"/>
  <c r="P45" i="1" s="1"/>
  <c r="O47" i="1"/>
  <c r="O45" i="1" s="1"/>
  <c r="N47" i="1"/>
  <c r="N45" i="1" s="1"/>
  <c r="M47" i="1"/>
  <c r="M45" i="1" s="1"/>
  <c r="L47" i="1"/>
  <c r="L45" i="1" s="1"/>
  <c r="K47" i="1"/>
  <c r="K45" i="1" s="1"/>
  <c r="J47" i="1"/>
  <c r="J45" i="1" s="1"/>
  <c r="I47" i="1"/>
  <c r="I45" i="1" s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E46" i="1" l="1"/>
  <c r="D46" i="1"/>
  <c r="E45" i="1"/>
  <c r="D45" i="1"/>
  <c r="E44" i="1"/>
  <c r="D44" i="1"/>
  <c r="E43" i="1"/>
  <c r="D43" i="1"/>
  <c r="A48" i="1"/>
  <c r="F46" i="1"/>
  <c r="F45" i="1"/>
  <c r="F44" i="1"/>
  <c r="F43" i="1"/>
  <c r="C34" i="1"/>
  <c r="E48" i="1" l="1"/>
  <c r="F48" i="1"/>
  <c r="C12" i="1"/>
  <c r="B48" i="1"/>
  <c r="D48" i="1"/>
  <c r="C23" i="1"/>
  <c r="C13" i="1"/>
  <c r="C10" i="1" l="1"/>
  <c r="C9" i="1" s="1"/>
  <c r="C8" i="1"/>
  <c r="J13" i="1" l="1"/>
  <c r="J18" i="1" s="1"/>
  <c r="J24" i="1" l="1"/>
  <c r="C19" i="1" s="1"/>
  <c r="J21" i="1"/>
  <c r="C20" i="1" s="1"/>
  <c r="J20" i="1"/>
  <c r="J19" i="1"/>
  <c r="C18" i="1" s="1"/>
  <c r="J17" i="1"/>
  <c r="C16" i="1" s="1"/>
  <c r="J16" i="1"/>
  <c r="C17" i="1" s="1"/>
  <c r="J15" i="1"/>
  <c r="C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kknight</author>
    <author>Jeremy Lawrence</author>
  </authors>
  <commentList>
    <comment ref="B2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DD/MM/YYYY</t>
        </r>
      </text>
    </comment>
    <comment ref="B3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EL10/2000
= EL102000</t>
        </r>
      </text>
    </comment>
    <comment ref="B9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0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3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EL102000_YYYYMM_##_SL_1.xls
</t>
        </r>
      </text>
    </comment>
    <comment ref="I15" authorId="0" shapeId="0" xr:uid="{9B1D9CE0-341C-48F1-9A80-DC1F9E963A97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EL102000_YYYYMM_##_SL_1.xls
</t>
        </r>
      </text>
    </comment>
    <comment ref="B16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EL102000_YYYYMM_##_DL_1.xls
</t>
        </r>
      </text>
    </comment>
    <comment ref="I16" authorId="0" shapeId="0" xr:uid="{39A550DB-6181-4592-8FEF-E9BACD8379B4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EL102000_YYYYMM_##_DS_1.xls
</t>
        </r>
      </text>
    </comment>
    <comment ref="B17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EL102000_YYYYMM_##_DS_1.xls
</t>
        </r>
      </text>
    </comment>
    <comment ref="I17" authorId="0" shapeId="0" xr:uid="{1FD43B20-5A8B-4D8C-9538-928AD4E21EA2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EL102000_YYYYMM_##_DL_1.xls
</t>
        </r>
      </text>
    </comment>
    <comment ref="B18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EL102000_YYYYMM_##_Lithologycodes.xls
</t>
        </r>
      </text>
    </comment>
    <comment ref="I18" authorId="0" shapeId="0" xr:uid="{04D55D99-EE38-4773-B3E5-6D2604865B3E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EL102000_YYYYMM_##_DL_1.xls
</t>
        </r>
      </text>
    </comment>
    <comment ref="B19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EL102000_YYYYMM_##_Filelisting.xls
</t>
        </r>
      </text>
    </comment>
    <comment ref="I19" authorId="0" shapeId="0" xr:uid="{C96183F4-C8C1-4E68-BC8C-E4632FB48152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EL102000_YYYYMM_##_Lithologycodes.xls
</t>
        </r>
      </text>
    </comment>
    <comment ref="B20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EL102000_YYYYMM_##_QAQC_1.xls
</t>
        </r>
      </text>
    </comment>
    <comment ref="I20" authorId="0" shapeId="0" xr:uid="{50223C07-F2CA-4467-A149-8D964A2C06B7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EL102000_YYYYMM_##_DG_1.xls
</t>
        </r>
      </text>
    </comment>
    <comment ref="B21" authorId="0" shapeId="0" xr:uid="{00000000-0006-0000-0000-00000D000000}">
      <text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AIRCORE</t>
        </r>
        <r>
          <rPr>
            <sz val="8"/>
            <color indexed="81"/>
            <rFont val="Tahoma"/>
            <family val="2"/>
          </rPr>
          <t xml:space="preserve">  Aircore   
</t>
        </r>
        <r>
          <rPr>
            <b/>
            <sz val="8"/>
            <color indexed="81"/>
            <rFont val="Tahoma"/>
            <family val="2"/>
          </rPr>
          <t xml:space="preserve"> AUG</t>
        </r>
        <r>
          <rPr>
            <sz val="8"/>
            <color indexed="81"/>
            <rFont val="Tahoma"/>
            <family val="2"/>
          </rPr>
          <t xml:space="preserve">  Augers   
</t>
        </r>
        <r>
          <rPr>
            <b/>
            <sz val="8"/>
            <color indexed="81"/>
            <rFont val="Tahoma"/>
            <family val="2"/>
          </rPr>
          <t xml:space="preserve"> CBL</t>
        </r>
        <r>
          <rPr>
            <sz val="8"/>
            <color indexed="81"/>
            <rFont val="Tahoma"/>
            <family val="2"/>
          </rPr>
          <t xml:space="preserve">  Cable Tool   
</t>
        </r>
        <r>
          <rPr>
            <b/>
            <sz val="8"/>
            <color indexed="81"/>
            <rFont val="Tahoma"/>
            <family val="2"/>
          </rPr>
          <t xml:space="preserve"> DIA</t>
        </r>
        <r>
          <rPr>
            <sz val="8"/>
            <color indexed="81"/>
            <rFont val="Tahoma"/>
            <family val="2"/>
          </rPr>
          <t xml:space="preserve">  Diamond   
 </t>
        </r>
        <r>
          <rPr>
            <b/>
            <sz val="8"/>
            <color indexed="81"/>
            <rFont val="Tahoma"/>
            <family val="2"/>
          </rPr>
          <t>HFLAUG</t>
        </r>
        <r>
          <rPr>
            <sz val="8"/>
            <color indexed="81"/>
            <rFont val="Tahoma"/>
            <family val="2"/>
          </rPr>
          <t xml:space="preserve">  Hollow Flight Auger 3 tube diamond drill  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PER</t>
        </r>
        <r>
          <rPr>
            <sz val="8"/>
            <color indexed="81"/>
            <rFont val="Tahoma"/>
            <family val="2"/>
          </rPr>
          <t xml:space="preserve">  Percussion   
 </t>
        </r>
        <r>
          <rPr>
            <b/>
            <sz val="8"/>
            <color indexed="81"/>
            <rFont val="Tahoma"/>
            <family val="2"/>
          </rPr>
          <t>PERC_DIA</t>
        </r>
        <r>
          <rPr>
            <sz val="8"/>
            <color indexed="81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indexed="81"/>
            <rFont val="Tahoma"/>
            <family val="2"/>
          </rPr>
          <t xml:space="preserve"> PIT</t>
        </r>
        <r>
          <rPr>
            <sz val="8"/>
            <color indexed="81"/>
            <rFont val="Tahoma"/>
            <family val="2"/>
          </rPr>
          <t xml:space="preserve">  Pit   
 </t>
        </r>
        <r>
          <rPr>
            <b/>
            <sz val="8"/>
            <color indexed="81"/>
            <rFont val="Tahoma"/>
            <family val="2"/>
          </rPr>
          <t>PUSHTU</t>
        </r>
        <r>
          <rPr>
            <sz val="8"/>
            <color indexed="81"/>
            <rFont val="Tahoma"/>
            <family val="2"/>
          </rPr>
          <t xml:space="preserve">  Push Tube   
</t>
        </r>
        <r>
          <rPr>
            <b/>
            <sz val="8"/>
            <color indexed="81"/>
            <rFont val="Tahoma"/>
            <family val="2"/>
          </rPr>
          <t xml:space="preserve"> REVERSE </t>
        </r>
        <r>
          <rPr>
            <sz val="8"/>
            <color indexed="81"/>
            <rFont val="Tahoma"/>
            <family val="2"/>
          </rPr>
          <t xml:space="preserve"> Reverse circulation   
 </t>
        </r>
        <r>
          <rPr>
            <b/>
            <sz val="8"/>
            <color indexed="81"/>
            <rFont val="Tahoma"/>
            <family val="2"/>
          </rPr>
          <t>ROT</t>
        </r>
        <r>
          <rPr>
            <sz val="8"/>
            <color indexed="81"/>
            <rFont val="Tahoma"/>
            <family val="2"/>
          </rPr>
          <t xml:space="preserve">  Rotary   
 </t>
        </r>
        <r>
          <rPr>
            <b/>
            <sz val="8"/>
            <color indexed="81"/>
            <rFont val="Tahoma"/>
            <family val="2"/>
          </rPr>
          <t>ROT_DIA</t>
        </r>
        <r>
          <rPr>
            <sz val="8"/>
            <color indexed="81"/>
            <rFont val="Tahoma"/>
            <family val="2"/>
          </rPr>
          <t xml:space="preserve">  Rotary_Diamond  Rotary pre-collar with Diamond tail  
 </t>
        </r>
        <r>
          <rPr>
            <b/>
            <sz val="8"/>
            <color indexed="81"/>
            <rFont val="Tahoma"/>
            <family val="2"/>
          </rPr>
          <t>ROT_PERC</t>
        </r>
        <r>
          <rPr>
            <sz val="8"/>
            <color indexed="81"/>
            <rFont val="Tahoma"/>
            <family val="2"/>
          </rPr>
          <t xml:space="preserve">  Rotary_Percussion  </t>
        </r>
      </text>
    </comment>
    <comment ref="I21" authorId="0" shapeId="0" xr:uid="{E46AE8C0-2DF1-4374-B89E-8AE006A8A92E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EL102000_YYYYMM_##_QAQC_1.xls
</t>
        </r>
      </text>
    </comment>
    <comment ref="I22" authorId="0" shapeId="0" xr:uid="{E7976F2B-A2E7-4DE0-8F5D-671A8373BD88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EL102000_YYYYMM_##_SG_1.xls
</t>
        </r>
      </text>
    </comment>
    <comment ref="B23" authorId="0" shapeId="0" xr:uid="{00000000-0006-0000-0000-00000E000000}">
      <text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AIRCORE</t>
        </r>
        <r>
          <rPr>
            <sz val="8"/>
            <color indexed="81"/>
            <rFont val="Tahoma"/>
            <family val="2"/>
          </rPr>
          <t xml:space="preserve">  Aircore   
</t>
        </r>
        <r>
          <rPr>
            <b/>
            <sz val="8"/>
            <color indexed="81"/>
            <rFont val="Tahoma"/>
            <family val="2"/>
          </rPr>
          <t xml:space="preserve"> AUG</t>
        </r>
        <r>
          <rPr>
            <sz val="8"/>
            <color indexed="81"/>
            <rFont val="Tahoma"/>
            <family val="2"/>
          </rPr>
          <t xml:space="preserve">  Augers   
</t>
        </r>
        <r>
          <rPr>
            <b/>
            <sz val="8"/>
            <color indexed="81"/>
            <rFont val="Tahoma"/>
            <family val="2"/>
          </rPr>
          <t xml:space="preserve"> CBL</t>
        </r>
        <r>
          <rPr>
            <sz val="8"/>
            <color indexed="81"/>
            <rFont val="Tahoma"/>
            <family val="2"/>
          </rPr>
          <t xml:space="preserve">  Cable Tool   
</t>
        </r>
        <r>
          <rPr>
            <b/>
            <sz val="8"/>
            <color indexed="81"/>
            <rFont val="Tahoma"/>
            <family val="2"/>
          </rPr>
          <t xml:space="preserve"> DIA</t>
        </r>
        <r>
          <rPr>
            <sz val="8"/>
            <color indexed="81"/>
            <rFont val="Tahoma"/>
            <family val="2"/>
          </rPr>
          <t xml:space="preserve">  Diamond   
 </t>
        </r>
        <r>
          <rPr>
            <b/>
            <sz val="8"/>
            <color indexed="81"/>
            <rFont val="Tahoma"/>
            <family val="2"/>
          </rPr>
          <t>HFLAUG</t>
        </r>
        <r>
          <rPr>
            <sz val="8"/>
            <color indexed="81"/>
            <rFont val="Tahoma"/>
            <family val="2"/>
          </rPr>
          <t xml:space="preserve">  Hollow Flight Auger 3 tube diamond drill  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PER</t>
        </r>
        <r>
          <rPr>
            <sz val="8"/>
            <color indexed="81"/>
            <rFont val="Tahoma"/>
            <family val="2"/>
          </rPr>
          <t xml:space="preserve">  Percussion   
 </t>
        </r>
        <r>
          <rPr>
            <b/>
            <sz val="8"/>
            <color indexed="81"/>
            <rFont val="Tahoma"/>
            <family val="2"/>
          </rPr>
          <t>PERC_DIA</t>
        </r>
        <r>
          <rPr>
            <sz val="8"/>
            <color indexed="81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indexed="81"/>
            <rFont val="Tahoma"/>
            <family val="2"/>
          </rPr>
          <t xml:space="preserve"> PIT</t>
        </r>
        <r>
          <rPr>
            <sz val="8"/>
            <color indexed="81"/>
            <rFont val="Tahoma"/>
            <family val="2"/>
          </rPr>
          <t xml:space="preserve">  Pit   
 </t>
        </r>
        <r>
          <rPr>
            <b/>
            <sz val="8"/>
            <color indexed="81"/>
            <rFont val="Tahoma"/>
            <family val="2"/>
          </rPr>
          <t>PUSHTU</t>
        </r>
        <r>
          <rPr>
            <sz val="8"/>
            <color indexed="81"/>
            <rFont val="Tahoma"/>
            <family val="2"/>
          </rPr>
          <t xml:space="preserve">  Push Tube   
</t>
        </r>
        <r>
          <rPr>
            <b/>
            <sz val="8"/>
            <color indexed="81"/>
            <rFont val="Tahoma"/>
            <family val="2"/>
          </rPr>
          <t xml:space="preserve"> REVERSE </t>
        </r>
        <r>
          <rPr>
            <sz val="8"/>
            <color indexed="81"/>
            <rFont val="Tahoma"/>
            <family val="2"/>
          </rPr>
          <t xml:space="preserve"> Reverse circulation   
 </t>
        </r>
        <r>
          <rPr>
            <b/>
            <sz val="8"/>
            <color indexed="81"/>
            <rFont val="Tahoma"/>
            <family val="2"/>
          </rPr>
          <t>ROT</t>
        </r>
        <r>
          <rPr>
            <sz val="8"/>
            <color indexed="81"/>
            <rFont val="Tahoma"/>
            <family val="2"/>
          </rPr>
          <t xml:space="preserve">  Rotary   
 </t>
        </r>
        <r>
          <rPr>
            <b/>
            <sz val="8"/>
            <color indexed="81"/>
            <rFont val="Tahoma"/>
            <family val="2"/>
          </rPr>
          <t>ROT_DIA</t>
        </r>
        <r>
          <rPr>
            <sz val="8"/>
            <color indexed="81"/>
            <rFont val="Tahoma"/>
            <family val="2"/>
          </rPr>
          <t xml:space="preserve">  Rotary_Diamond  Rotary pre-collar with Diamond tail  
 </t>
        </r>
        <r>
          <rPr>
            <b/>
            <sz val="8"/>
            <color indexed="81"/>
            <rFont val="Tahoma"/>
            <family val="2"/>
          </rPr>
          <t>ROT_PERC</t>
        </r>
        <r>
          <rPr>
            <sz val="8"/>
            <color indexed="81"/>
            <rFont val="Tahoma"/>
            <family val="2"/>
          </rPr>
          <t xml:space="preserve">  Rotary_Percussion  </t>
        </r>
      </text>
    </comment>
    <comment ref="B24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eg. </t>
        </r>
        <r>
          <rPr>
            <sz val="9"/>
            <color indexed="81"/>
            <rFont val="Tahoma"/>
            <family val="2"/>
          </rPr>
          <t>Hole collar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4" authorId="0" shapeId="0" xr:uid="{F4A57043-82BD-4686-A734-1E4316E0C9F7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EL102000_YYYYMM_##_Filelisting.xls
</t>
        </r>
      </text>
    </comment>
    <comment ref="B25" authorId="1" shapeId="0" xr:uid="{00000000-0006-0000-0000-000010000000}">
      <text>
        <r>
          <rPr>
            <b/>
            <sz val="8"/>
            <color indexed="81"/>
            <rFont val="Tahoma"/>
            <family val="2"/>
          </rPr>
          <t>AGD66</t>
        </r>
        <r>
          <rPr>
            <sz val="8"/>
            <color indexed="81"/>
            <rFont val="Tahoma"/>
            <family val="2"/>
          </rPr>
          <t xml:space="preserve">  
</t>
        </r>
        <r>
          <rPr>
            <b/>
            <sz val="8"/>
            <color indexed="81"/>
            <rFont val="Tahoma"/>
            <family val="2"/>
          </rPr>
          <t>GDA94</t>
        </r>
      </text>
    </comment>
    <comment ref="B26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AHD
</t>
        </r>
      </text>
    </comment>
    <comment ref="B27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UTM
</t>
        </r>
      </text>
    </comment>
    <comment ref="B28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Projected
</t>
        </r>
      </text>
    </comment>
    <comment ref="B29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55
</t>
        </r>
      </text>
    </comment>
    <comment ref="B30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GDF</t>
        </r>
        <r>
          <rPr>
            <sz val="9"/>
            <color indexed="81"/>
            <rFont val="Tahoma"/>
            <family val="2"/>
          </rPr>
          <t xml:space="preserve">  Differential GPS, measured using differential global positioning system  
</t>
        </r>
        <r>
          <rPr>
            <b/>
            <sz val="9"/>
            <color indexed="81"/>
            <rFont val="Tahoma"/>
            <family val="2"/>
          </rPr>
          <t xml:space="preserve">GPS </t>
        </r>
        <r>
          <rPr>
            <sz val="9"/>
            <color indexed="81"/>
            <rFont val="Tahoma"/>
            <family val="2"/>
          </rPr>
          <t xml:space="preserve"> GPS, measured using global positioning system  
</t>
        </r>
        <r>
          <rPr>
            <b/>
            <sz val="9"/>
            <color indexed="81"/>
            <rFont val="Tahoma"/>
            <family val="2"/>
          </rPr>
          <t>SVY</t>
        </r>
        <r>
          <rPr>
            <sz val="9"/>
            <color indexed="81"/>
            <rFont val="Tahoma"/>
            <family val="2"/>
          </rPr>
          <t xml:space="preserve">  Survey, traditional survey with ground control  
</t>
        </r>
        <r>
          <rPr>
            <b/>
            <sz val="9"/>
            <color indexed="81"/>
            <rFont val="Tahoma"/>
            <family val="2"/>
          </rPr>
          <t>UNK</t>
        </r>
        <r>
          <rPr>
            <sz val="9"/>
            <color indexed="81"/>
            <rFont val="Tahoma"/>
            <family val="2"/>
          </rPr>
          <t xml:space="preserve">  Unknown, method of location is unknown 
</t>
        </r>
      </text>
    </comment>
    <comment ref="B3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 xml:space="preserve">Rock 
Soil 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 xr:uid="{00000000-0006-0000-0000-000017000000}">
      <text>
        <r>
          <rPr>
            <sz val="9"/>
            <color indexed="81"/>
            <rFont val="Tahoma"/>
            <family val="2"/>
          </rPr>
          <t xml:space="preserve">Brief description of field and pre-lab dispatch sampling methods
</t>
        </r>
      </text>
    </comment>
    <comment ref="B34" authorId="0" shapeId="0" xr:uid="{00000000-0006-0000-0000-000018000000}">
      <text>
        <r>
          <rPr>
            <sz val="9"/>
            <color indexed="81"/>
            <rFont val="Tahoma"/>
            <family val="2"/>
          </rPr>
          <t xml:space="preserve">Codes used for laboratory sample preparation for assaying
</t>
        </r>
      </text>
    </comment>
    <comment ref="B35" authorId="0" shapeId="0" xr:uid="{00000000-0006-0000-0000-000019000000}">
      <text>
        <r>
          <rPr>
            <sz val="9"/>
            <color indexed="81"/>
            <rFont val="Tahoma"/>
            <family val="2"/>
          </rPr>
          <t xml:space="preserve">Lab sample preparation code/description pairs
</t>
        </r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SO31 Fine pulverise to 75µm</t>
        </r>
      </text>
    </comment>
  </commentList>
</comments>
</file>

<file path=xl/sharedStrings.xml><?xml version="1.0" encoding="utf-8"?>
<sst xmlns="http://schemas.openxmlformats.org/spreadsheetml/2006/main" count="7442" uniqueCount="781">
  <si>
    <t>Sample_id</t>
  </si>
  <si>
    <t>H0002</t>
  </si>
  <si>
    <t>Version</t>
  </si>
  <si>
    <t>H0003</t>
  </si>
  <si>
    <t>Date_generated</t>
  </si>
  <si>
    <t>H0004</t>
  </si>
  <si>
    <t>Reporting_period_end_date</t>
  </si>
  <si>
    <t>H0005</t>
  </si>
  <si>
    <t>State</t>
  </si>
  <si>
    <t>TAS</t>
  </si>
  <si>
    <t>H0100</t>
  </si>
  <si>
    <t>Tenement_no</t>
  </si>
  <si>
    <t>H0101</t>
  </si>
  <si>
    <t>Tenement_holder</t>
  </si>
  <si>
    <t>H0102</t>
  </si>
  <si>
    <t>Project_name</t>
  </si>
  <si>
    <t>H0106</t>
  </si>
  <si>
    <t>Tenement_operator</t>
  </si>
  <si>
    <t>H0200</t>
  </si>
  <si>
    <t>Start_date_of_data_acquisition</t>
  </si>
  <si>
    <t>H0201</t>
  </si>
  <si>
    <t>End_date_of_data_acquisition</t>
  </si>
  <si>
    <t>H0202</t>
  </si>
  <si>
    <t>Template_format</t>
  </si>
  <si>
    <t>H0203</t>
  </si>
  <si>
    <t>Number_of_data_records</t>
  </si>
  <si>
    <t>H0204</t>
  </si>
  <si>
    <t>Date_of_metadata_update</t>
  </si>
  <si>
    <t>H0300</t>
  </si>
  <si>
    <t>Related_data_files</t>
  </si>
  <si>
    <t>H0400</t>
  </si>
  <si>
    <t>Feature_located</t>
  </si>
  <si>
    <t>H0501</t>
  </si>
  <si>
    <t>Geodetic_datum</t>
  </si>
  <si>
    <t>H0502</t>
  </si>
  <si>
    <t>Vertical_datum</t>
  </si>
  <si>
    <t>H0503</t>
  </si>
  <si>
    <t>Projection</t>
  </si>
  <si>
    <t>H0530</t>
  </si>
  <si>
    <t>Coordinate_system</t>
  </si>
  <si>
    <t>H0531</t>
  </si>
  <si>
    <t>Projection_Zone</t>
  </si>
  <si>
    <t>H0532</t>
  </si>
  <si>
    <t>Surveying_instrument</t>
  </si>
  <si>
    <t>H0533</t>
  </si>
  <si>
    <t>Surveying_company</t>
  </si>
  <si>
    <t>H1000</t>
  </si>
  <si>
    <t>H1001</t>
  </si>
  <si>
    <t>File verification list</t>
  </si>
  <si>
    <t>QAQC_data_file</t>
  </si>
  <si>
    <t>H0308</t>
  </si>
  <si>
    <t>H0318</t>
  </si>
  <si>
    <t>H0602</t>
  </si>
  <si>
    <t>Sampling_description</t>
  </si>
  <si>
    <t>Sample_type</t>
  </si>
  <si>
    <t>H0700</t>
  </si>
  <si>
    <t>Sample_preparation_code</t>
  </si>
  <si>
    <t>H0701</t>
  </si>
  <si>
    <t>Sample_preparation_description</t>
  </si>
  <si>
    <t>H0702</t>
  </si>
  <si>
    <t>H0800</t>
  </si>
  <si>
    <t>H0801</t>
  </si>
  <si>
    <t>H0802</t>
  </si>
  <si>
    <t xml:space="preserve">Assay_code </t>
  </si>
  <si>
    <t>Assay_company</t>
  </si>
  <si>
    <t>Assay_description</t>
  </si>
  <si>
    <t>Units</t>
  </si>
  <si>
    <t>H1002</t>
  </si>
  <si>
    <t>Assay_code</t>
  </si>
  <si>
    <t>H1003</t>
  </si>
  <si>
    <t>H1005</t>
  </si>
  <si>
    <t>Lower_detection_limit</t>
  </si>
  <si>
    <t>Upper_detection_limit</t>
  </si>
  <si>
    <t>metres</t>
  </si>
  <si>
    <t>ppm</t>
  </si>
  <si>
    <t>H1004</t>
  </si>
  <si>
    <t>H1007</t>
  </si>
  <si>
    <t xml:space="preserve">Accuracy </t>
  </si>
  <si>
    <t>Surface_location_data_file</t>
  </si>
  <si>
    <t>H0301</t>
  </si>
  <si>
    <t>H0302</t>
  </si>
  <si>
    <t>Downhole_lithology_data_file</t>
  </si>
  <si>
    <t>Downhole_survey_data_file</t>
  </si>
  <si>
    <t>H0304</t>
  </si>
  <si>
    <t>H0307</t>
  </si>
  <si>
    <t>Lithology_code_file</t>
  </si>
  <si>
    <t>H0601</t>
  </si>
  <si>
    <t>Drill_code</t>
  </si>
  <si>
    <t>H0401</t>
  </si>
  <si>
    <t>Drill_contractor</t>
  </si>
  <si>
    <t>H0402</t>
  </si>
  <si>
    <t>Description</t>
  </si>
  <si>
    <t>H0500</t>
  </si>
  <si>
    <t>Hole_id</t>
  </si>
  <si>
    <t>From</t>
  </si>
  <si>
    <t xml:space="preserve">To </t>
  </si>
  <si>
    <t>DG_1</t>
  </si>
  <si>
    <t>Laboratory_batch_number</t>
  </si>
  <si>
    <t>ABx4 Pty Ltd</t>
  </si>
  <si>
    <t>n.a.</t>
  </si>
  <si>
    <t>Aircore Reverse Circulation</t>
  </si>
  <si>
    <t>eDrill Australia contractors Wynyard TAS</t>
  </si>
  <si>
    <t>Hole Collar</t>
  </si>
  <si>
    <t>GDA94</t>
  </si>
  <si>
    <t>AHD</t>
  </si>
  <si>
    <t>UTM</t>
  </si>
  <si>
    <t>Projected</t>
  </si>
  <si>
    <t>GPS</t>
  </si>
  <si>
    <t>RC chips Clay and Rock</t>
  </si>
  <si>
    <t>1 metre samples quartered 2 to 4 times to collect lab sample and store remainder</t>
  </si>
  <si>
    <t>ALS Brisbane</t>
  </si>
  <si>
    <t>ME-MS81™, Lithium borate fusion followed by acid dissolution and ICP-AES measurement (a proprietary method: inductively coupled plasma with atomic emission spectroscopy that is widely accepted as a reliable method)</t>
  </si>
  <si>
    <t>ME-MS81™</t>
  </si>
  <si>
    <t>See ABx Data ALS sheets</t>
  </si>
  <si>
    <t>MMA04</t>
  </si>
  <si>
    <t>Labwest Minerals Analysis Pty Ltd, Malaga, WA</t>
  </si>
  <si>
    <t xml:space="preserve">Digested in HF-based acid mixture under high pressure and temperature in microwave apparatus for determination of 61 elements including Rare-Earths by a combination of ICP-MS (inductively-coupled plasma and Mass Spectrometry) and ICP-OES (ICP and Optical Emission Spectrometry) </t>
  </si>
  <si>
    <t>WEI-21</t>
  </si>
  <si>
    <t>PUL-QC</t>
  </si>
  <si>
    <t>ME-MS81</t>
  </si>
  <si>
    <t>ME-ICP61</t>
  </si>
  <si>
    <t>Recvd Wt.</t>
  </si>
  <si>
    <t>Pass75um</t>
  </si>
  <si>
    <t>Ba</t>
  </si>
  <si>
    <t>Ce</t>
  </si>
  <si>
    <t>Cr</t>
  </si>
  <si>
    <t>Cs</t>
  </si>
  <si>
    <t>Dy</t>
  </si>
  <si>
    <t>Er</t>
  </si>
  <si>
    <t>Eu</t>
  </si>
  <si>
    <t>Ga</t>
  </si>
  <si>
    <t>Gd</t>
  </si>
  <si>
    <t>Hf</t>
  </si>
  <si>
    <t>Ho</t>
  </si>
  <si>
    <t>La</t>
  </si>
  <si>
    <t>Lu</t>
  </si>
  <si>
    <t>Nb</t>
  </si>
  <si>
    <t>Nd</t>
  </si>
  <si>
    <t>Pr</t>
  </si>
  <si>
    <t>Rb</t>
  </si>
  <si>
    <t>Sm</t>
  </si>
  <si>
    <t>Sn</t>
  </si>
  <si>
    <t>Sr</t>
  </si>
  <si>
    <t>Ta</t>
  </si>
  <si>
    <t>Tb</t>
  </si>
  <si>
    <t>Th</t>
  </si>
  <si>
    <t>Tm</t>
  </si>
  <si>
    <t>U</t>
  </si>
  <si>
    <t>V</t>
  </si>
  <si>
    <t>W</t>
  </si>
  <si>
    <t>Y</t>
  </si>
  <si>
    <t>Yb</t>
  </si>
  <si>
    <t>Zr</t>
  </si>
  <si>
    <t>Be</t>
  </si>
  <si>
    <t>Co</t>
  </si>
  <si>
    <t>Mn</t>
  </si>
  <si>
    <t>Li</t>
  </si>
  <si>
    <t>kg</t>
  </si>
  <si>
    <t>%</t>
  </si>
  <si>
    <t>&lt;0.5</t>
  </si>
  <si>
    <t>Sc</t>
  </si>
  <si>
    <t>Ag</t>
  </si>
  <si>
    <t>Al2O3</t>
  </si>
  <si>
    <t>As</t>
  </si>
  <si>
    <t>CaO</t>
  </si>
  <si>
    <t>Cu</t>
  </si>
  <si>
    <t>Fe2O3</t>
  </si>
  <si>
    <t>K2O</t>
  </si>
  <si>
    <t>MgO</t>
  </si>
  <si>
    <t>MnO</t>
  </si>
  <si>
    <t>Mo</t>
  </si>
  <si>
    <t>Na2O</t>
  </si>
  <si>
    <t>Ni</t>
  </si>
  <si>
    <t>P2O5</t>
  </si>
  <si>
    <t>Pb</t>
  </si>
  <si>
    <t>Re</t>
  </si>
  <si>
    <t>SiO2</t>
  </si>
  <si>
    <t>TiO2</t>
  </si>
  <si>
    <t>Tl</t>
  </si>
  <si>
    <t>Zn</t>
  </si>
  <si>
    <t>LOI</t>
  </si>
  <si>
    <t>Al</t>
  </si>
  <si>
    <t>Bi</t>
  </si>
  <si>
    <t>Ca</t>
  </si>
  <si>
    <t>Cd</t>
  </si>
  <si>
    <t>Fe</t>
  </si>
  <si>
    <t>Ge</t>
  </si>
  <si>
    <t>Hg</t>
  </si>
  <si>
    <t>In</t>
  </si>
  <si>
    <t>K</t>
  </si>
  <si>
    <t>Mg</t>
  </si>
  <si>
    <t>Na</t>
  </si>
  <si>
    <t>P</t>
  </si>
  <si>
    <t>S</t>
  </si>
  <si>
    <t>Sb</t>
  </si>
  <si>
    <t>Se</t>
  </si>
  <si>
    <t>Te</t>
  </si>
  <si>
    <t>Ti</t>
  </si>
  <si>
    <t>ME-XRF13n</t>
  </si>
  <si>
    <t>ME-GRA05</t>
  </si>
  <si>
    <t>BaO</t>
  </si>
  <si>
    <t>Cr2O3</t>
  </si>
  <si>
    <t>SO3</t>
  </si>
  <si>
    <t>SrO</t>
  </si>
  <si>
    <t>V2O5</t>
  </si>
  <si>
    <t>ZrO2</t>
  </si>
  <si>
    <t>Total</t>
  </si>
  <si>
    <t>&lt;5</t>
  </si>
  <si>
    <t>Downhole_geochem_data_file</t>
  </si>
  <si>
    <t>Surface_Geochem_data_file</t>
  </si>
  <si>
    <t>RC chips Clay &amp; Rock</t>
  </si>
  <si>
    <t>See ABx Data LabWest sheets.  See results to the right</t>
  </si>
  <si>
    <t>Dry at 105degC, crush then pulverise to -75um to NATA standards</t>
  </si>
  <si>
    <t>ALS</t>
  </si>
  <si>
    <t>Active formula for redaction</t>
  </si>
  <si>
    <t>Active formula</t>
  </si>
  <si>
    <t>D</t>
  </si>
  <si>
    <t>Geophysics Reports (separate)</t>
  </si>
  <si>
    <t>Company use only</t>
  </si>
  <si>
    <t>Related Data Files List(standardising this finicky process)</t>
  </si>
  <si>
    <t>Sample ID</t>
  </si>
  <si>
    <t>Assay Method</t>
  </si>
  <si>
    <t>Submission Date</t>
  </si>
  <si>
    <t>Reporting Date</t>
  </si>
  <si>
    <t>SSF 292406</t>
  </si>
  <si>
    <t>AD23340667</t>
  </si>
  <si>
    <t>ID</t>
  </si>
  <si>
    <t>ALS Submission</t>
  </si>
  <si>
    <t>ABx Submission</t>
  </si>
  <si>
    <t>--</t>
  </si>
  <si>
    <t>SSF 292418</t>
  </si>
  <si>
    <t>AD24183306</t>
  </si>
  <si>
    <t>SSF 292419</t>
  </si>
  <si>
    <t>AD24183307</t>
  </si>
  <si>
    <t>EL102021</t>
  </si>
  <si>
    <t>EDGI-9 Bryans Road</t>
  </si>
  <si>
    <t>Downhole_logging_data_file</t>
  </si>
  <si>
    <t>ABx Submission ID</t>
  </si>
  <si>
    <t>ALS Submission ID</t>
  </si>
  <si>
    <t>RM35502</t>
  </si>
  <si>
    <t>RM35503</t>
  </si>
  <si>
    <t>RM35504</t>
  </si>
  <si>
    <t>RM35505</t>
  </si>
  <si>
    <t>RM35506</t>
  </si>
  <si>
    <t>RM35507</t>
  </si>
  <si>
    <t>RM35508</t>
  </si>
  <si>
    <t>RM35509</t>
  </si>
  <si>
    <t>RM35510</t>
  </si>
  <si>
    <t>RM35511</t>
  </si>
  <si>
    <t>RM35512</t>
  </si>
  <si>
    <t>RM35513</t>
  </si>
  <si>
    <t>RM35514</t>
  </si>
  <si>
    <t>RM35515</t>
  </si>
  <si>
    <t>RM35516</t>
  </si>
  <si>
    <t>RM35517</t>
  </si>
  <si>
    <t>RM35518</t>
  </si>
  <si>
    <t>RM35519</t>
  </si>
  <si>
    <t>RM35602</t>
  </si>
  <si>
    <t>RM35603</t>
  </si>
  <si>
    <t>RM35604</t>
  </si>
  <si>
    <t>RM35605</t>
  </si>
  <si>
    <t>RM35606</t>
  </si>
  <si>
    <t>RM35607</t>
  </si>
  <si>
    <t>RM35608</t>
  </si>
  <si>
    <t>RM35609</t>
  </si>
  <si>
    <t>RM35610</t>
  </si>
  <si>
    <t>RM35611</t>
  </si>
  <si>
    <t>RM35612</t>
  </si>
  <si>
    <t>RM35613</t>
  </si>
  <si>
    <t>RM35614</t>
  </si>
  <si>
    <t>RM35615</t>
  </si>
  <si>
    <t>RM35616</t>
  </si>
  <si>
    <t>RM35617</t>
  </si>
  <si>
    <t>RM35701</t>
  </si>
  <si>
    <t>SSF 292408</t>
  </si>
  <si>
    <t>AD23372938</t>
  </si>
  <si>
    <t>RM35702</t>
  </si>
  <si>
    <t>RM35703</t>
  </si>
  <si>
    <t>RM35704</t>
  </si>
  <si>
    <t>RM35705</t>
  </si>
  <si>
    <t>RM35706</t>
  </si>
  <si>
    <t>RM35707</t>
  </si>
  <si>
    <t>RM35708</t>
  </si>
  <si>
    <t>RM35709</t>
  </si>
  <si>
    <t>RM35710</t>
  </si>
  <si>
    <t>RM35711</t>
  </si>
  <si>
    <t>RM35712</t>
  </si>
  <si>
    <t>RM35714</t>
  </si>
  <si>
    <t>RM35801</t>
  </si>
  <si>
    <t>RM35802</t>
  </si>
  <si>
    <t>RM35803</t>
  </si>
  <si>
    <t>RM35804</t>
  </si>
  <si>
    <t>RM35901</t>
  </si>
  <si>
    <t>RM35902</t>
  </si>
  <si>
    <t>RM35903</t>
  </si>
  <si>
    <t>RM35904</t>
  </si>
  <si>
    <t>RM35905</t>
  </si>
  <si>
    <t>RM35906</t>
  </si>
  <si>
    <t>RM35907</t>
  </si>
  <si>
    <t>RM35908</t>
  </si>
  <si>
    <t>RM35909</t>
  </si>
  <si>
    <t>RM35910</t>
  </si>
  <si>
    <t>RM35911</t>
  </si>
  <si>
    <t>RM35912</t>
  </si>
  <si>
    <t>RM35913</t>
  </si>
  <si>
    <t>RM35915</t>
  </si>
  <si>
    <t>RM35917</t>
  </si>
  <si>
    <t>RM35919</t>
  </si>
  <si>
    <t>RM36001</t>
  </si>
  <si>
    <t>RM36002</t>
  </si>
  <si>
    <t>RM36003</t>
  </si>
  <si>
    <t>RM36004</t>
  </si>
  <si>
    <t>RM36005</t>
  </si>
  <si>
    <t>RM36006</t>
  </si>
  <si>
    <t>RM36007</t>
  </si>
  <si>
    <t>RM36008</t>
  </si>
  <si>
    <t>RM36009</t>
  </si>
  <si>
    <t>RM36010</t>
  </si>
  <si>
    <t>RM36011</t>
  </si>
  <si>
    <t>RM36012</t>
  </si>
  <si>
    <t>RM36014</t>
  </si>
  <si>
    <t>RM36016</t>
  </si>
  <si>
    <t>RM36019</t>
  </si>
  <si>
    <t>RM36021</t>
  </si>
  <si>
    <t>RM36023</t>
  </si>
  <si>
    <t>RM36025</t>
  </si>
  <si>
    <t>RM36027</t>
  </si>
  <si>
    <t>RM36031</t>
  </si>
  <si>
    <t>RM36101</t>
  </si>
  <si>
    <t>RM36102</t>
  </si>
  <si>
    <t>RM36103</t>
  </si>
  <si>
    <t>RM36104</t>
  </si>
  <si>
    <t>RM36105</t>
  </si>
  <si>
    <t>RM36106</t>
  </si>
  <si>
    <t>RM36107</t>
  </si>
  <si>
    <t>RM36201</t>
  </si>
  <si>
    <t>RM36202</t>
  </si>
  <si>
    <t>RM36204</t>
  </si>
  <si>
    <t>RM36206</t>
  </si>
  <si>
    <t>RM36208</t>
  </si>
  <si>
    <t>RM36210</t>
  </si>
  <si>
    <t>RM36301</t>
  </si>
  <si>
    <t>RM36302</t>
  </si>
  <si>
    <t>RM36303</t>
  </si>
  <si>
    <t>RM36304</t>
  </si>
  <si>
    <t>RM36305</t>
  </si>
  <si>
    <t>RM36307</t>
  </si>
  <si>
    <t>RM36401</t>
  </si>
  <si>
    <t>RM36402</t>
  </si>
  <si>
    <t>RM37801</t>
  </si>
  <si>
    <t>RM37802</t>
  </si>
  <si>
    <t>RM37803</t>
  </si>
  <si>
    <t>RM37805</t>
  </si>
  <si>
    <t>RM37808</t>
  </si>
  <si>
    <t>RM37812</t>
  </si>
  <si>
    <t>RM38101</t>
  </si>
  <si>
    <t>RM38102</t>
  </si>
  <si>
    <t>RM38103</t>
  </si>
  <si>
    <t>RM38104</t>
  </si>
  <si>
    <t>RM38106</t>
  </si>
  <si>
    <t>RM38109</t>
  </si>
  <si>
    <t>RM38112</t>
  </si>
  <si>
    <t>RM38115</t>
  </si>
  <si>
    <t>RM38201</t>
  </si>
  <si>
    <t>RM38202</t>
  </si>
  <si>
    <t>RM38203</t>
  </si>
  <si>
    <t>RM38204</t>
  </si>
  <si>
    <t>RM38601</t>
  </si>
  <si>
    <t>RM38602</t>
  </si>
  <si>
    <t>RM38603</t>
  </si>
  <si>
    <t>RM38605</t>
  </si>
  <si>
    <t>RM38607</t>
  </si>
  <si>
    <t>RM38609</t>
  </si>
  <si>
    <t>RM38611</t>
  </si>
  <si>
    <t>RM38701</t>
  </si>
  <si>
    <t>RM38702</t>
  </si>
  <si>
    <t>RM38703</t>
  </si>
  <si>
    <t>RM38704</t>
  </si>
  <si>
    <t>RM38705</t>
  </si>
  <si>
    <t>RM38706</t>
  </si>
  <si>
    <t>RM38707</t>
  </si>
  <si>
    <t>RM38708</t>
  </si>
  <si>
    <t>RM38801</t>
  </si>
  <si>
    <t>RM38802</t>
  </si>
  <si>
    <t>RM38803</t>
  </si>
  <si>
    <t>RM38804</t>
  </si>
  <si>
    <t>RM38805</t>
  </si>
  <si>
    <t>RM38806</t>
  </si>
  <si>
    <t>RM38807</t>
  </si>
  <si>
    <t>RM38808</t>
  </si>
  <si>
    <t>RM38809</t>
  </si>
  <si>
    <t>RM38902</t>
  </si>
  <si>
    <t>RM38903</t>
  </si>
  <si>
    <t>RM38904</t>
  </si>
  <si>
    <t>RM38905</t>
  </si>
  <si>
    <t>RM38906</t>
  </si>
  <si>
    <t>RM38907</t>
  </si>
  <si>
    <t>RM38908</t>
  </si>
  <si>
    <t>RM38909</t>
  </si>
  <si>
    <t>RM38910</t>
  </si>
  <si>
    <t>RM38911</t>
  </si>
  <si>
    <t>RM35918</t>
  </si>
  <si>
    <t>RM43501</t>
  </si>
  <si>
    <t>SSF 292415</t>
  </si>
  <si>
    <t>AD24059816</t>
  </si>
  <si>
    <t>RM43502</t>
  </si>
  <si>
    <t>RM43503</t>
  </si>
  <si>
    <t>RM43504</t>
  </si>
  <si>
    <t>RM43505</t>
  </si>
  <si>
    <t>RM43506</t>
  </si>
  <si>
    <t>RM43507</t>
  </si>
  <si>
    <t>RM43508</t>
  </si>
  <si>
    <t>RM43509</t>
  </si>
  <si>
    <t>RM43510</t>
  </si>
  <si>
    <t>RM43511</t>
  </si>
  <si>
    <t>RM43512</t>
  </si>
  <si>
    <t>RM43513</t>
  </si>
  <si>
    <t>RM43514</t>
  </si>
  <si>
    <t>RM43515</t>
  </si>
  <si>
    <t>RM43516</t>
  </si>
  <si>
    <t>RM43518</t>
  </si>
  <si>
    <t>RM43520</t>
  </si>
  <si>
    <t>RM43522</t>
  </si>
  <si>
    <t>RM43601</t>
  </si>
  <si>
    <t>RM43602</t>
  </si>
  <si>
    <t>RM43603</t>
  </si>
  <si>
    <t>RM43604</t>
  </si>
  <si>
    <t>RM43605</t>
  </si>
  <si>
    <t>RM43606</t>
  </si>
  <si>
    <t>RM43607</t>
  </si>
  <si>
    <t>RM43608</t>
  </si>
  <si>
    <t>RM43609</t>
  </si>
  <si>
    <t>RM43610</t>
  </si>
  <si>
    <t>RM43611</t>
  </si>
  <si>
    <t>RM43612</t>
  </si>
  <si>
    <t>RM43613</t>
  </si>
  <si>
    <t>RM43614</t>
  </si>
  <si>
    <t>RM43615</t>
  </si>
  <si>
    <t>RM43616</t>
  </si>
  <si>
    <t>RM43617</t>
  </si>
  <si>
    <t>RM43618</t>
  </si>
  <si>
    <t>RM43619</t>
  </si>
  <si>
    <t>RM43620</t>
  </si>
  <si>
    <t>RM43622</t>
  </si>
  <si>
    <t>RM43624</t>
  </si>
  <si>
    <t>RM43626</t>
  </si>
  <si>
    <t>RM43628</t>
  </si>
  <si>
    <t>RM43630</t>
  </si>
  <si>
    <t>RM43633</t>
  </si>
  <si>
    <t>RM43701</t>
  </si>
  <si>
    <t>RM43702</t>
  </si>
  <si>
    <t>RM43703</t>
  </si>
  <si>
    <t>RM43705</t>
  </si>
  <si>
    <t>RM43707</t>
  </si>
  <si>
    <t>RM43709</t>
  </si>
  <si>
    <t>RM43711</t>
  </si>
  <si>
    <t>RM43713</t>
  </si>
  <si>
    <t>RM43715</t>
  </si>
  <si>
    <t>RM43717</t>
  </si>
  <si>
    <t>RM43719</t>
  </si>
  <si>
    <t>RM43721</t>
  </si>
  <si>
    <t>RM43723</t>
  </si>
  <si>
    <t>RM43725</t>
  </si>
  <si>
    <t>RM43801</t>
  </si>
  <si>
    <t>RM43802</t>
  </si>
  <si>
    <t>RM43803</t>
  </si>
  <si>
    <t>RM43804</t>
  </si>
  <si>
    <t>RM43805</t>
  </si>
  <si>
    <t>RM43806</t>
  </si>
  <si>
    <t>RM43807</t>
  </si>
  <si>
    <t>RM43808</t>
  </si>
  <si>
    <t>RM43809</t>
  </si>
  <si>
    <t>RM43810</t>
  </si>
  <si>
    <t>RM43811</t>
  </si>
  <si>
    <t>RM43812</t>
  </si>
  <si>
    <t>RM43813</t>
  </si>
  <si>
    <t>RM43814</t>
  </si>
  <si>
    <t>RM43901</t>
  </si>
  <si>
    <t>RM43902</t>
  </si>
  <si>
    <t>RM43903</t>
  </si>
  <si>
    <t>RM43904</t>
  </si>
  <si>
    <t>RM43905</t>
  </si>
  <si>
    <t>RM43906</t>
  </si>
  <si>
    <t>RM43908</t>
  </si>
  <si>
    <t>RM43910</t>
  </si>
  <si>
    <t>RM43912</t>
  </si>
  <si>
    <t>RM43913</t>
  </si>
  <si>
    <t>RM44002</t>
  </si>
  <si>
    <t>RM44004</t>
  </si>
  <si>
    <t>RM44007</t>
  </si>
  <si>
    <t>RM44010</t>
  </si>
  <si>
    <t>RM44013</t>
  </si>
  <si>
    <t>RM44016</t>
  </si>
  <si>
    <t>RM44019</t>
  </si>
  <si>
    <t>RM44022</t>
  </si>
  <si>
    <t>RM44025</t>
  </si>
  <si>
    <t>RM44028</t>
  </si>
  <si>
    <t>RM44031</t>
  </si>
  <si>
    <t>RM44034</t>
  </si>
  <si>
    <t>RM44037</t>
  </si>
  <si>
    <t>RM44101</t>
  </si>
  <si>
    <t>RM44104</t>
  </si>
  <si>
    <t>RM44107</t>
  </si>
  <si>
    <t>RM44110</t>
  </si>
  <si>
    <t>RM44113</t>
  </si>
  <si>
    <t>RM44116</t>
  </si>
  <si>
    <t>RM44118</t>
  </si>
  <si>
    <t>RM44202</t>
  </si>
  <si>
    <t>RM44204</t>
  </si>
  <si>
    <t>RM44206</t>
  </si>
  <si>
    <t>RM44208</t>
  </si>
  <si>
    <t>RM44211</t>
  </si>
  <si>
    <t>RM44215</t>
  </si>
  <si>
    <t>RM44302</t>
  </si>
  <si>
    <t>RM44303</t>
  </si>
  <si>
    <t>RM44304</t>
  </si>
  <si>
    <t>RM44305</t>
  </si>
  <si>
    <t>RM44307</t>
  </si>
  <si>
    <t>RM44309</t>
  </si>
  <si>
    <t>RM44311</t>
  </si>
  <si>
    <t>RM44313</t>
  </si>
  <si>
    <t>RM44401</t>
  </si>
  <si>
    <t>RM44403</t>
  </si>
  <si>
    <t>RM44406</t>
  </si>
  <si>
    <t>RM44409</t>
  </si>
  <si>
    <t>RM44413</t>
  </si>
  <si>
    <t>RM44416</t>
  </si>
  <si>
    <t>RM44420</t>
  </si>
  <si>
    <t>RM44501</t>
  </si>
  <si>
    <t>RM44505</t>
  </si>
  <si>
    <t>RM44509</t>
  </si>
  <si>
    <t>RM44513</t>
  </si>
  <si>
    <t>RM44517</t>
  </si>
  <si>
    <t>RM44520</t>
  </si>
  <si>
    <t>RM44521</t>
  </si>
  <si>
    <t>RM44601</t>
  </si>
  <si>
    <t>RM44604</t>
  </si>
  <si>
    <t>RM44605</t>
  </si>
  <si>
    <t>RM44606</t>
  </si>
  <si>
    <t>RM44607</t>
  </si>
  <si>
    <t>RM44608</t>
  </si>
  <si>
    <t>RM44609</t>
  </si>
  <si>
    <t>RM44613</t>
  </si>
  <si>
    <t>RM44617</t>
  </si>
  <si>
    <t>RM44621</t>
  </si>
  <si>
    <t>RM44702</t>
  </si>
  <si>
    <t>RM44703</t>
  </si>
  <si>
    <t>RM44704</t>
  </si>
  <si>
    <t>RM44708</t>
  </si>
  <si>
    <t>RM44712</t>
  </si>
  <si>
    <t>RM44716</t>
  </si>
  <si>
    <t>RM44720</t>
  </si>
  <si>
    <t>RM44801</t>
  </si>
  <si>
    <t>RM44802</t>
  </si>
  <si>
    <t>RM44803</t>
  </si>
  <si>
    <t>RM44804</t>
  </si>
  <si>
    <t>RM44805</t>
  </si>
  <si>
    <t>RM44806</t>
  </si>
  <si>
    <t>RM44807</t>
  </si>
  <si>
    <t>RM44808</t>
  </si>
  <si>
    <t>RM44902</t>
  </si>
  <si>
    <t>RM44903</t>
  </si>
  <si>
    <t>RM44904</t>
  </si>
  <si>
    <t>RM44905</t>
  </si>
  <si>
    <t>RM44906</t>
  </si>
  <si>
    <t>RM44907</t>
  </si>
  <si>
    <t>RM45002</t>
  </si>
  <si>
    <t>RM45003</t>
  </si>
  <si>
    <t>RM45004</t>
  </si>
  <si>
    <t>RM45005</t>
  </si>
  <si>
    <t>RM45006</t>
  </si>
  <si>
    <t>RM45007</t>
  </si>
  <si>
    <t>RM45008</t>
  </si>
  <si>
    <t>RM45009</t>
  </si>
  <si>
    <t>RM45010</t>
  </si>
  <si>
    <t>RM45101</t>
  </si>
  <si>
    <t>RM45102</t>
  </si>
  <si>
    <t>RM45103</t>
  </si>
  <si>
    <t>RM45104</t>
  </si>
  <si>
    <t>RM45105</t>
  </si>
  <si>
    <t>RM45201</t>
  </si>
  <si>
    <t>RM45202</t>
  </si>
  <si>
    <t>RM45203</t>
  </si>
  <si>
    <t>RM45204</t>
  </si>
  <si>
    <t>RM45205</t>
  </si>
  <si>
    <t>RM45206</t>
  </si>
  <si>
    <t>RM45207</t>
  </si>
  <si>
    <t>RM45302</t>
  </si>
  <si>
    <t>RM45303</t>
  </si>
  <si>
    <t>RM45304</t>
  </si>
  <si>
    <t>RM45305</t>
  </si>
  <si>
    <t>RM45306</t>
  </si>
  <si>
    <t>RM45307</t>
  </si>
  <si>
    <t>RM45308</t>
  </si>
  <si>
    <t>RM45402</t>
  </si>
  <si>
    <t>RM45403</t>
  </si>
  <si>
    <t>RM45404</t>
  </si>
  <si>
    <t>RM45405</t>
  </si>
  <si>
    <t>RM45406</t>
  </si>
  <si>
    <t>RM45407</t>
  </si>
  <si>
    <t>RM45502</t>
  </si>
  <si>
    <t>RM45503</t>
  </si>
  <si>
    <t>RM45504</t>
  </si>
  <si>
    <t>RM45602</t>
  </si>
  <si>
    <t>RM45603</t>
  </si>
  <si>
    <t>RM45702</t>
  </si>
  <si>
    <t>RM45703</t>
  </si>
  <si>
    <t>RM45704</t>
  </si>
  <si>
    <t>RM45705</t>
  </si>
  <si>
    <t>RM45706</t>
  </si>
  <si>
    <t>RM45707</t>
  </si>
  <si>
    <t>RM45708</t>
  </si>
  <si>
    <t>RM45709</t>
  </si>
  <si>
    <t>RM45710</t>
  </si>
  <si>
    <t>RM45711</t>
  </si>
  <si>
    <t>RM45712</t>
  </si>
  <si>
    <t>RM45714</t>
  </si>
  <si>
    <t>RM45716</t>
  </si>
  <si>
    <t>RM45802</t>
  </si>
  <si>
    <t>RM45803</t>
  </si>
  <si>
    <t>RM45804</t>
  </si>
  <si>
    <t>RM45805</t>
  </si>
  <si>
    <t>RM45806</t>
  </si>
  <si>
    <t>RM45807</t>
  </si>
  <si>
    <t>RM45808</t>
  </si>
  <si>
    <t>RM45809</t>
  </si>
  <si>
    <t>RM45810</t>
  </si>
  <si>
    <t>EOF</t>
  </si>
  <si>
    <t>End of file</t>
  </si>
  <si>
    <t>RM36501</t>
  </si>
  <si>
    <t>SSF 292407</t>
  </si>
  <si>
    <t>AD23360757</t>
  </si>
  <si>
    <t>RM36502</t>
  </si>
  <si>
    <t>RM36503</t>
  </si>
  <si>
    <t>RM36506</t>
  </si>
  <si>
    <t>RM36601</t>
  </si>
  <si>
    <t>RM36603</t>
  </si>
  <si>
    <t>RM36604</t>
  </si>
  <si>
    <t>RM36605</t>
  </si>
  <si>
    <t>RM36607</t>
  </si>
  <si>
    <t>RM36609</t>
  </si>
  <si>
    <t>RM36611</t>
  </si>
  <si>
    <t>RM36613</t>
  </si>
  <si>
    <t>RM36702</t>
  </si>
  <si>
    <t>RM36703</t>
  </si>
  <si>
    <t>RM36704</t>
  </si>
  <si>
    <t>RM36705</t>
  </si>
  <si>
    <t>RM36706</t>
  </si>
  <si>
    <t>RM36707</t>
  </si>
  <si>
    <t>RM36708</t>
  </si>
  <si>
    <t>RM36709</t>
  </si>
  <si>
    <t>RM36710</t>
  </si>
  <si>
    <t>RM36711</t>
  </si>
  <si>
    <t>RM36802</t>
  </si>
  <si>
    <t>RM36803</t>
  </si>
  <si>
    <t>RM36804</t>
  </si>
  <si>
    <t>RM36805</t>
  </si>
  <si>
    <t>RM36806</t>
  </si>
  <si>
    <t>RM36807</t>
  </si>
  <si>
    <t>RM36808</t>
  </si>
  <si>
    <t>RM36809</t>
  </si>
  <si>
    <t>RM36904</t>
  </si>
  <si>
    <t>RM36905</t>
  </si>
  <si>
    <t>RM36906</t>
  </si>
  <si>
    <t>RM36907</t>
  </si>
  <si>
    <t>RM36908</t>
  </si>
  <si>
    <t>RM36909</t>
  </si>
  <si>
    <t>RM36913</t>
  </si>
  <si>
    <t>RM36914</t>
  </si>
  <si>
    <t>RM37004</t>
  </si>
  <si>
    <t>RM37006</t>
  </si>
  <si>
    <t>RM37008</t>
  </si>
  <si>
    <t>RM37010</t>
  </si>
  <si>
    <t>RM37101</t>
  </si>
  <si>
    <t>RM37205</t>
  </si>
  <si>
    <t>RM37206</t>
  </si>
  <si>
    <t>RM37207</t>
  </si>
  <si>
    <t>RM37208</t>
  </si>
  <si>
    <t>RM37209</t>
  </si>
  <si>
    <t>RM37210</t>
  </si>
  <si>
    <t>RM37305</t>
  </si>
  <si>
    <t>RM37306</t>
  </si>
  <si>
    <t>RM37307</t>
  </si>
  <si>
    <t>RM37308</t>
  </si>
  <si>
    <t>RM37309</t>
  </si>
  <si>
    <t>RM37310</t>
  </si>
  <si>
    <t>RM37403</t>
  </si>
  <si>
    <t>RM37404</t>
  </si>
  <si>
    <t>RM37405</t>
  </si>
  <si>
    <t>RM37406</t>
  </si>
  <si>
    <t>RM37407</t>
  </si>
  <si>
    <t>RM37408</t>
  </si>
  <si>
    <t>RM37409</t>
  </si>
  <si>
    <t>RM37410</t>
  </si>
  <si>
    <t>RM37501</t>
  </si>
  <si>
    <t>RM37502</t>
  </si>
  <si>
    <t>RM37503</t>
  </si>
  <si>
    <t>RM37602</t>
  </si>
  <si>
    <t>RM37603</t>
  </si>
  <si>
    <t>RM37703</t>
  </si>
  <si>
    <t>RM37704</t>
  </si>
  <si>
    <t>RM37705</t>
  </si>
  <si>
    <t>RM37706</t>
  </si>
  <si>
    <t>RM37709</t>
  </si>
  <si>
    <t>RM37710</t>
  </si>
  <si>
    <t>RM37711</t>
  </si>
  <si>
    <t>RM37901</t>
  </si>
  <si>
    <t>RM37902</t>
  </si>
  <si>
    <t>RM37903</t>
  </si>
  <si>
    <t>RM37904</t>
  </si>
  <si>
    <t>RM37905</t>
  </si>
  <si>
    <t>RM37906</t>
  </si>
  <si>
    <t>RM37907</t>
  </si>
  <si>
    <t>RM37908</t>
  </si>
  <si>
    <t>RM38002</t>
  </si>
  <si>
    <t>RM38003</t>
  </si>
  <si>
    <t>RM38004</t>
  </si>
  <si>
    <t>RM38005</t>
  </si>
  <si>
    <t>RM38006</t>
  </si>
  <si>
    <t>RM38007</t>
  </si>
  <si>
    <t>RM38008</t>
  </si>
  <si>
    <t>RM38009</t>
  </si>
  <si>
    <t>RM38010</t>
  </si>
  <si>
    <t>Analyte check</t>
  </si>
  <si>
    <t>RM355</t>
  </si>
  <si>
    <t>RM356</t>
  </si>
  <si>
    <t>RM357</t>
  </si>
  <si>
    <t>RM358</t>
  </si>
  <si>
    <t>RM359</t>
  </si>
  <si>
    <t>RM360</t>
  </si>
  <si>
    <t>RM361</t>
  </si>
  <si>
    <t>RM362</t>
  </si>
  <si>
    <t>RM363</t>
  </si>
  <si>
    <t>RM364</t>
  </si>
  <si>
    <t>RM365</t>
  </si>
  <si>
    <t>RM366</t>
  </si>
  <si>
    <t>RM367</t>
  </si>
  <si>
    <t>RM368</t>
  </si>
  <si>
    <t>RM369</t>
  </si>
  <si>
    <t>RM370</t>
  </si>
  <si>
    <t>RM371</t>
  </si>
  <si>
    <t>RM372</t>
  </si>
  <si>
    <t>RM373</t>
  </si>
  <si>
    <t>RM374</t>
  </si>
  <si>
    <t>RM375</t>
  </si>
  <si>
    <t>RM376</t>
  </si>
  <si>
    <t>RM377</t>
  </si>
  <si>
    <t>RM378</t>
  </si>
  <si>
    <t>RM379</t>
  </si>
  <si>
    <t>RM380</t>
  </si>
  <si>
    <t>RM381</t>
  </si>
  <si>
    <t>RM382</t>
  </si>
  <si>
    <t>RM386</t>
  </si>
  <si>
    <t>RM387</t>
  </si>
  <si>
    <t>RM388</t>
  </si>
  <si>
    <t>RM389</t>
  </si>
  <si>
    <t>RM435</t>
  </si>
  <si>
    <t>RM436</t>
  </si>
  <si>
    <t>RM437</t>
  </si>
  <si>
    <t>RM438</t>
  </si>
  <si>
    <t>RM439</t>
  </si>
  <si>
    <t>RM440</t>
  </si>
  <si>
    <t>RM441</t>
  </si>
  <si>
    <t>RM442</t>
  </si>
  <si>
    <t>RM443</t>
  </si>
  <si>
    <t>RM444</t>
  </si>
  <si>
    <t>RM445</t>
  </si>
  <si>
    <t>RM446</t>
  </si>
  <si>
    <t>RM447</t>
  </si>
  <si>
    <t>RM448</t>
  </si>
  <si>
    <t>RM449</t>
  </si>
  <si>
    <t>RM450</t>
  </si>
  <si>
    <t>RM451</t>
  </si>
  <si>
    <t>RM452</t>
  </si>
  <si>
    <t>RM453</t>
  </si>
  <si>
    <t>RM454</t>
  </si>
  <si>
    <t>RM455</t>
  </si>
  <si>
    <t>RM456</t>
  </si>
  <si>
    <t>RM457</t>
  </si>
  <si>
    <t>RM458</t>
  </si>
  <si>
    <t>Duplicate chk'd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</si>
</sst>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i/>
      <sz val="10"/>
      <color rgb="FFFF0000"/>
      <name val="Arial"/>
      <family val="2"/>
    </font>
    <font>
      <sz val="10.5"/>
      <name val="Times New Roman"/>
      <family val="1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0"/>
      <name val="Agency FB"/>
      <family val="2"/>
    </font>
    <font>
      <sz val="9"/>
      <name val="Arial Narrow"/>
      <family val="2"/>
    </font>
    <font>
      <sz val="9"/>
      <name val="Calibri"/>
      <family val="2"/>
      <scheme val="minor"/>
    </font>
    <font>
      <i/>
      <sz val="10"/>
      <color theme="1"/>
      <name val="Arial"/>
      <family val="2"/>
    </font>
    <font>
      <i/>
      <sz val="10"/>
      <color rgb="FFFF0000"/>
      <name val="Agency FB"/>
      <family val="2"/>
    </font>
    <font>
      <sz val="10"/>
      <color rgb="FFFF0000"/>
      <name val="Arabic Typesetting"/>
      <family val="4"/>
      <charset val="178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  <font>
      <sz val="10"/>
      <name val="Arial Narrow"/>
      <family val="2"/>
    </font>
    <font>
      <sz val="10"/>
      <name val="Aptos Narrow"/>
      <family val="2"/>
    </font>
    <font>
      <sz val="8"/>
      <name val="Arial Narrow"/>
      <family val="2"/>
    </font>
    <font>
      <sz val="10"/>
      <name val="Aptos Narrow"/>
    </font>
    <font>
      <sz val="9"/>
      <color theme="1"/>
      <name val="Aptos Light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1" applyNumberFormat="0" applyAlignment="0" applyProtection="0"/>
    <xf numFmtId="0" fontId="13" fillId="28" borderId="2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1" applyNumberFormat="0" applyAlignment="0" applyProtection="0"/>
    <xf numFmtId="0" fontId="20" fillId="0" borderId="6" applyNumberFormat="0" applyFill="0" applyAlignment="0" applyProtection="0"/>
    <xf numFmtId="0" fontId="21" fillId="31" borderId="0" applyNumberFormat="0" applyBorder="0" applyAlignment="0" applyProtection="0"/>
    <xf numFmtId="0" fontId="9" fillId="0" borderId="0"/>
    <xf numFmtId="0" fontId="7" fillId="0" borderId="0"/>
    <xf numFmtId="0" fontId="9" fillId="32" borderId="7" applyNumberFormat="0" applyFont="0" applyAlignment="0" applyProtection="0"/>
    <xf numFmtId="0" fontId="22" fillId="27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0" fillId="31" borderId="0" applyNumberFormat="0" applyBorder="0" applyAlignment="0" applyProtection="0"/>
    <xf numFmtId="0" fontId="2" fillId="32" borderId="7" applyNumberFormat="0" applyFont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2" borderId="7" applyNumberFormat="0" applyFont="0" applyAlignment="0" applyProtection="0"/>
  </cellStyleXfs>
  <cellXfs count="70">
    <xf numFmtId="0" fontId="0" fillId="0" borderId="0" xfId="0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3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center" vertical="center"/>
    </xf>
    <xf numFmtId="0" fontId="35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2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14" fontId="7" fillId="0" borderId="0" xfId="0" applyNumberFormat="1" applyFont="1" applyAlignment="1">
      <alignment horizontal="left" vertical="center"/>
    </xf>
    <xf numFmtId="0" fontId="26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26" fillId="0" borderId="0" xfId="37" applyFont="1" applyAlignment="1">
      <alignment vertical="center"/>
    </xf>
    <xf numFmtId="0" fontId="28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 applyProtection="1">
      <alignment horizontal="left" vertical="center"/>
      <protection locked="0"/>
    </xf>
    <xf numFmtId="0" fontId="33" fillId="0" borderId="0" xfId="0" applyFont="1" applyAlignment="1">
      <alignment horizontal="center" vertical="center"/>
    </xf>
    <xf numFmtId="10" fontId="33" fillId="0" borderId="0" xfId="0" applyNumberFormat="1" applyFont="1" applyAlignment="1">
      <alignment horizontal="center" vertical="center"/>
    </xf>
    <xf numFmtId="0" fontId="8" fillId="0" borderId="0" xfId="0" applyFont="1" applyAlignment="1" applyProtection="1">
      <alignment vertical="center"/>
      <protection locked="0"/>
    </xf>
    <xf numFmtId="0" fontId="27" fillId="0" borderId="0" xfId="0" applyFont="1" applyAlignment="1" applyProtection="1">
      <alignment vertical="center"/>
      <protection locked="0"/>
    </xf>
    <xf numFmtId="0" fontId="7" fillId="33" borderId="12" xfId="0" applyFont="1" applyFill="1" applyBorder="1" applyAlignment="1">
      <alignment vertical="center"/>
    </xf>
    <xf numFmtId="0" fontId="36" fillId="0" borderId="0" xfId="0" applyFont="1" applyAlignment="1" applyProtection="1">
      <alignment horizontal="right"/>
      <protection locked="0"/>
    </xf>
    <xf numFmtId="0" fontId="36" fillId="0" borderId="0" xfId="0" applyFont="1" applyAlignment="1" applyProtection="1">
      <alignment horizontal="left"/>
      <protection locked="0"/>
    </xf>
    <xf numFmtId="0" fontId="26" fillId="0" borderId="0" xfId="0" applyFont="1" applyAlignment="1">
      <alignment horizontal="center" vertical="center"/>
    </xf>
    <xf numFmtId="0" fontId="34" fillId="0" borderId="0" xfId="0" applyFont="1" applyAlignment="1" applyProtection="1">
      <alignment horizontal="center" vertical="center"/>
      <protection locked="0"/>
    </xf>
    <xf numFmtId="0" fontId="26" fillId="33" borderId="0" xfId="0" applyFont="1" applyFill="1" applyAlignment="1">
      <alignment horizontal="center" vertical="center"/>
    </xf>
    <xf numFmtId="0" fontId="26" fillId="33" borderId="0" xfId="0" applyFont="1" applyFill="1" applyAlignment="1" applyProtection="1">
      <alignment horizontal="center" vertical="center"/>
      <protection locked="0"/>
    </xf>
    <xf numFmtId="0" fontId="31" fillId="33" borderId="0" xfId="0" applyFont="1" applyFill="1" applyAlignment="1" applyProtection="1">
      <alignment horizontal="center" vertical="center"/>
      <protection locked="0"/>
    </xf>
    <xf numFmtId="0" fontId="26" fillId="34" borderId="0" xfId="0" applyFont="1" applyFill="1"/>
    <xf numFmtId="0" fontId="26" fillId="0" borderId="0" xfId="0" applyFont="1"/>
    <xf numFmtId="0" fontId="37" fillId="0" borderId="0" xfId="0" applyFont="1" applyAlignment="1">
      <alignment vertical="center"/>
    </xf>
    <xf numFmtId="0" fontId="38" fillId="0" borderId="10" xfId="0" applyFont="1" applyBorder="1" applyAlignment="1">
      <alignment vertical="center"/>
    </xf>
    <xf numFmtId="0" fontId="38" fillId="0" borderId="10" xfId="0" applyFont="1" applyBorder="1" applyAlignment="1">
      <alignment horizontal="left" vertical="center"/>
    </xf>
    <xf numFmtId="0" fontId="39" fillId="0" borderId="0" xfId="0" applyFont="1"/>
    <xf numFmtId="0" fontId="38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40" fillId="0" borderId="11" xfId="0" applyFont="1" applyBorder="1" applyAlignment="1">
      <alignment vertical="center"/>
    </xf>
    <xf numFmtId="0" fontId="38" fillId="0" borderId="11" xfId="0" applyFont="1" applyBorder="1" applyAlignment="1">
      <alignment vertical="center"/>
    </xf>
    <xf numFmtId="1" fontId="0" fillId="0" borderId="0" xfId="0" applyNumberFormat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14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14" fontId="4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vertical="center"/>
    </xf>
    <xf numFmtId="0" fontId="41" fillId="0" borderId="0" xfId="0" applyFont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43" fillId="0" borderId="0" xfId="0" quotePrefix="1" applyFont="1" applyAlignment="1" applyProtection="1">
      <alignment horizontal="center" vertical="center"/>
      <protection locked="0"/>
    </xf>
    <xf numFmtId="0" fontId="44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26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7" fillId="33" borderId="0" xfId="0" applyFont="1" applyFill="1" applyAlignment="1" applyProtection="1">
      <alignment horizontal="center" vertical="center"/>
      <protection locked="0"/>
    </xf>
    <xf numFmtId="0" fontId="45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3" fontId="7" fillId="35" borderId="0" xfId="0" applyNumberFormat="1" applyFont="1" applyFill="1" applyAlignment="1">
      <alignment horizontal="left" vertical="center"/>
    </xf>
    <xf numFmtId="0" fontId="27" fillId="0" borderId="0" xfId="0" applyFont="1" applyAlignment="1" applyProtection="1">
      <alignment horizontal="right" vertical="center"/>
      <protection locked="0"/>
    </xf>
    <xf numFmtId="0" fontId="0" fillId="0" borderId="0" xfId="0" applyAlignment="1">
      <alignment horizontal="left" vertical="center" wrapText="1" indent="1"/>
    </xf>
    <xf numFmtId="0" fontId="7" fillId="0" borderId="14" xfId="0" applyFont="1" applyBorder="1" applyAlignment="1">
      <alignment vertical="center"/>
    </xf>
  </cellXfs>
  <cellStyles count="86">
    <cellStyle name="20% - Accent1" xfId="1" builtinId="30" customBuiltin="1"/>
    <cellStyle name="20% - Accent1 2" xfId="45" xr:uid="{C1DD29AC-5D67-40C5-B811-FD9574E4F659}"/>
    <cellStyle name="20% - Accent1 3" xfId="67" xr:uid="{2A78A934-53B4-44E7-9382-28CFC0AFADD5}"/>
    <cellStyle name="20% - Accent2" xfId="2" builtinId="34" customBuiltin="1"/>
    <cellStyle name="20% - Accent2 2" xfId="46" xr:uid="{8D0C9E34-05B4-47C6-82BB-C5DD0B65A4F0}"/>
    <cellStyle name="20% - Accent2 3" xfId="68" xr:uid="{F3BB76AD-C10E-4090-9F76-FF4F62F48495}"/>
    <cellStyle name="20% - Accent3" xfId="3" builtinId="38" customBuiltin="1"/>
    <cellStyle name="20% - Accent3 2" xfId="47" xr:uid="{4CA0212D-D79D-496C-9F28-E7A8F1A060E4}"/>
    <cellStyle name="20% - Accent3 3" xfId="69" xr:uid="{17B718B5-15BD-40C4-98D5-89C4E8C1B276}"/>
    <cellStyle name="20% - Accent4" xfId="4" builtinId="42" customBuiltin="1"/>
    <cellStyle name="20% - Accent4 2" xfId="48" xr:uid="{ECB2B440-524A-4003-9A50-088CB559FA96}"/>
    <cellStyle name="20% - Accent4 3" xfId="70" xr:uid="{9E17F875-DE3E-4BFC-8A23-3B08BA27F158}"/>
    <cellStyle name="20% - Accent5" xfId="5" builtinId="46" customBuiltin="1"/>
    <cellStyle name="20% - Accent5 2" xfId="49" xr:uid="{B1EA37F2-0B55-43EA-A544-3193C4E3C43B}"/>
    <cellStyle name="20% - Accent5 3" xfId="71" xr:uid="{E56BF917-88C9-4C53-AE6E-F47EEC42E438}"/>
    <cellStyle name="20% - Accent6" xfId="6" builtinId="50" customBuiltin="1"/>
    <cellStyle name="20% - Accent6 2" xfId="50" xr:uid="{96612C90-6CF7-44EE-9485-2C913003EA1D}"/>
    <cellStyle name="20% - Accent6 3" xfId="72" xr:uid="{E9D3E74F-6A6C-448A-804C-E328B6F983B3}"/>
    <cellStyle name="40% - Accent1" xfId="7" builtinId="31" customBuiltin="1"/>
    <cellStyle name="40% - Accent1 2" xfId="51" xr:uid="{B4C915B6-C02A-4C50-B665-F96AE10D7621}"/>
    <cellStyle name="40% - Accent1 3" xfId="73" xr:uid="{7375DBA3-1E91-46F5-B913-EF14B3B3AEDA}"/>
    <cellStyle name="40% - Accent2" xfId="8" builtinId="35" customBuiltin="1"/>
    <cellStyle name="40% - Accent2 2" xfId="52" xr:uid="{2B20181B-FCD0-49D2-908B-D34A92309413}"/>
    <cellStyle name="40% - Accent2 3" xfId="74" xr:uid="{38B69F0C-2C7B-4127-9E6F-234692787E20}"/>
    <cellStyle name="40% - Accent3" xfId="9" builtinId="39" customBuiltin="1"/>
    <cellStyle name="40% - Accent3 2" xfId="53" xr:uid="{F7C91075-0FEA-46B7-83D1-C66D3BC2D299}"/>
    <cellStyle name="40% - Accent3 3" xfId="75" xr:uid="{7EC8EA9C-EFB2-4F5E-8DE3-CB55F7F50CD7}"/>
    <cellStyle name="40% - Accent4" xfId="10" builtinId="43" customBuiltin="1"/>
    <cellStyle name="40% - Accent4 2" xfId="54" xr:uid="{F41634A7-6DC2-40BA-9668-27EE02A580B1}"/>
    <cellStyle name="40% - Accent4 3" xfId="76" xr:uid="{3DD66955-6975-4A85-868D-CC917EAAFC8A}"/>
    <cellStyle name="40% - Accent5" xfId="11" builtinId="47" customBuiltin="1"/>
    <cellStyle name="40% - Accent5 2" xfId="55" xr:uid="{4671632E-4995-40CE-91E3-FBC6F3BA3E7D}"/>
    <cellStyle name="40% - Accent5 3" xfId="77" xr:uid="{C0F7637C-C484-4383-A931-E776679543E4}"/>
    <cellStyle name="40% - Accent6" xfId="12" builtinId="51" customBuiltin="1"/>
    <cellStyle name="40% - Accent6 2" xfId="56" xr:uid="{486E83CC-3531-4374-AA45-48611D07BC56}"/>
    <cellStyle name="40% - Accent6 3" xfId="78" xr:uid="{B0616D46-11FE-4FAE-B76E-1915469BC26D}"/>
    <cellStyle name="60% - Accent1" xfId="13" builtinId="32" customBuiltin="1"/>
    <cellStyle name="60% - Accent1 2" xfId="57" xr:uid="{9F3B2A03-E9FE-4FD5-88F4-A13CC24CA5CE}"/>
    <cellStyle name="60% - Accent1 3" xfId="79" xr:uid="{A4569745-8479-4222-B14B-099305604F45}"/>
    <cellStyle name="60% - Accent2" xfId="14" builtinId="36" customBuiltin="1"/>
    <cellStyle name="60% - Accent2 2" xfId="58" xr:uid="{EE92AB30-ED91-4A9F-A9BC-B153ECE271D1}"/>
    <cellStyle name="60% - Accent2 3" xfId="80" xr:uid="{D5D6FEA8-AECB-479C-A1E0-76723B367EC5}"/>
    <cellStyle name="60% - Accent3" xfId="15" builtinId="40" customBuiltin="1"/>
    <cellStyle name="60% - Accent3 2" xfId="59" xr:uid="{8C101696-15DE-4213-8C18-827482C7066E}"/>
    <cellStyle name="60% - Accent3 3" xfId="81" xr:uid="{1DCD72BA-6725-465B-ADB1-173A6EE39905}"/>
    <cellStyle name="60% - Accent4" xfId="16" builtinId="44" customBuiltin="1"/>
    <cellStyle name="60% - Accent4 2" xfId="60" xr:uid="{BBE955F2-F3D8-44AB-8100-7F394C92FAA0}"/>
    <cellStyle name="60% - Accent4 3" xfId="82" xr:uid="{2C857E5C-9026-4B1E-929A-6E8497A9CFD1}"/>
    <cellStyle name="60% - Accent5" xfId="17" builtinId="48" customBuiltin="1"/>
    <cellStyle name="60% - Accent5 2" xfId="61" xr:uid="{38671038-5D25-4924-9103-41A335BDB120}"/>
    <cellStyle name="60% - Accent5 3" xfId="83" xr:uid="{B28E0671-F896-47E8-9F00-C334D96027DA}"/>
    <cellStyle name="60% - Accent6" xfId="18" builtinId="52" customBuiltin="1"/>
    <cellStyle name="60% - Accent6 2" xfId="62" xr:uid="{E30E2EDC-022E-46CC-8EC4-EBDB2B8D043B}"/>
    <cellStyle name="60% - Accent6 3" xfId="84" xr:uid="{1BBDE1A7-E833-4607-85D0-2AA1D3D696C4}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eutral 2" xfId="63" xr:uid="{E119E7BB-DEA6-438B-815A-45F68546B6FD}"/>
    <cellStyle name="Normal" xfId="0" builtinId="0"/>
    <cellStyle name="Normal 2" xfId="37" xr:uid="{00000000-0005-0000-0000-000025000000}"/>
    <cellStyle name="Normal 3" xfId="38" xr:uid="{00000000-0005-0000-0000-000026000000}"/>
    <cellStyle name="Normal 4" xfId="44" xr:uid="{63120E00-880E-47EB-AC73-3CAA68826564}"/>
    <cellStyle name="Normal 5" xfId="66" xr:uid="{C8A787C9-A01C-4DFA-83F2-0F39AACA2E0C}"/>
    <cellStyle name="Note 2" xfId="39" xr:uid="{00000000-0005-0000-0000-000027000000}"/>
    <cellStyle name="Note 3" xfId="64" xr:uid="{23B726F9-2740-4BD3-B545-18ECD90B9F13}"/>
    <cellStyle name="Note 4" xfId="85" xr:uid="{417871D6-23CC-4247-A4EF-EC4E15E781D2}"/>
    <cellStyle name="Output" xfId="40" builtinId="21" customBuiltin="1"/>
    <cellStyle name="Title" xfId="41" builtinId="15" customBuiltin="1"/>
    <cellStyle name="Title 2" xfId="65" xr:uid="{609BE526-82F1-404A-8800-D223FBA779BC}"/>
    <cellStyle name="Total" xfId="42" builtinId="25" customBuiltin="1"/>
    <cellStyle name="Warning Text" xfId="43" builtinId="11" customBuiltin="1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abwest.net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1306"/>
  <sheetViews>
    <sheetView tabSelected="1" zoomScaleNormal="100" workbookViewId="0"/>
  </sheetViews>
  <sheetFormatPr defaultColWidth="14.81640625" defaultRowHeight="12.5" x14ac:dyDescent="0.25"/>
  <cols>
    <col min="1" max="1" width="6.81640625" style="11" customWidth="1"/>
    <col min="2" max="2" width="26.81640625" style="10" bestFit="1" customWidth="1"/>
    <col min="3" max="3" width="20.6328125" style="11" customWidth="1"/>
    <col min="4" max="5" width="7.6328125" style="13" customWidth="1"/>
    <col min="6" max="6" width="11.81640625" style="6" bestFit="1" customWidth="1"/>
    <col min="7" max="8" width="7.6328125" style="11" customWidth="1"/>
    <col min="9" max="9" width="18.54296875" style="11" bestFit="1" customWidth="1"/>
    <col min="10" max="10" width="26.36328125" style="11" bestFit="1" customWidth="1"/>
    <col min="11" max="16" width="9.453125" style="11" customWidth="1"/>
    <col min="17" max="16384" width="14.81640625" style="11"/>
  </cols>
  <sheetData>
    <row r="1" spans="1:13" x14ac:dyDescent="0.25">
      <c r="A1" s="2" t="s">
        <v>1</v>
      </c>
      <c r="B1" s="5" t="s">
        <v>2</v>
      </c>
      <c r="C1" s="9">
        <v>1</v>
      </c>
    </row>
    <row r="2" spans="1:13" x14ac:dyDescent="0.25">
      <c r="A2" s="2" t="s">
        <v>3</v>
      </c>
      <c r="B2" s="5" t="s">
        <v>4</v>
      </c>
      <c r="C2" s="12">
        <v>45622</v>
      </c>
    </row>
    <row r="3" spans="1:13" x14ac:dyDescent="0.25">
      <c r="A3" s="2" t="s">
        <v>5</v>
      </c>
      <c r="B3" s="5" t="s">
        <v>6</v>
      </c>
      <c r="C3" s="12">
        <v>45625</v>
      </c>
      <c r="G3" s="14"/>
    </row>
    <row r="4" spans="1:13" x14ac:dyDescent="0.25">
      <c r="A4" s="2" t="s">
        <v>7</v>
      </c>
      <c r="B4" s="5" t="s">
        <v>8</v>
      </c>
      <c r="C4" s="9" t="s">
        <v>9</v>
      </c>
      <c r="G4" s="14"/>
      <c r="H4" s="15"/>
    </row>
    <row r="5" spans="1:13" x14ac:dyDescent="0.25">
      <c r="A5" s="2" t="s">
        <v>10</v>
      </c>
      <c r="B5" s="5" t="s">
        <v>11</v>
      </c>
      <c r="C5" s="9" t="s">
        <v>234</v>
      </c>
      <c r="G5" s="14"/>
      <c r="H5" s="15"/>
    </row>
    <row r="6" spans="1:13" x14ac:dyDescent="0.25">
      <c r="A6" s="2" t="s">
        <v>12</v>
      </c>
      <c r="B6" s="5" t="s">
        <v>13</v>
      </c>
      <c r="C6" s="9" t="s">
        <v>98</v>
      </c>
      <c r="G6" s="14"/>
      <c r="H6" s="15"/>
    </row>
    <row r="7" spans="1:13" x14ac:dyDescent="0.25">
      <c r="A7" s="2" t="s">
        <v>14</v>
      </c>
      <c r="B7" s="5" t="s">
        <v>15</v>
      </c>
      <c r="C7" s="57" t="s">
        <v>235</v>
      </c>
      <c r="G7" s="14"/>
      <c r="H7" s="15"/>
    </row>
    <row r="8" spans="1:13" x14ac:dyDescent="0.25">
      <c r="A8" s="2" t="s">
        <v>16</v>
      </c>
      <c r="B8" s="5" t="s">
        <v>17</v>
      </c>
      <c r="C8" s="9" t="str">
        <f>C6</f>
        <v>ABx4 Pty Ltd</v>
      </c>
    </row>
    <row r="9" spans="1:13" x14ac:dyDescent="0.25">
      <c r="A9" s="2" t="s">
        <v>18</v>
      </c>
      <c r="B9" s="5" t="s">
        <v>19</v>
      </c>
      <c r="C9" s="12">
        <f>C10-365-10</f>
        <v>45250</v>
      </c>
    </row>
    <row r="10" spans="1:13" x14ac:dyDescent="0.25">
      <c r="A10" s="2" t="s">
        <v>20</v>
      </c>
      <c r="B10" s="5" t="s">
        <v>21</v>
      </c>
      <c r="C10" s="12">
        <f>C3</f>
        <v>45625</v>
      </c>
    </row>
    <row r="11" spans="1:13" x14ac:dyDescent="0.25">
      <c r="A11" s="2" t="s">
        <v>22</v>
      </c>
      <c r="B11" s="5" t="s">
        <v>23</v>
      </c>
      <c r="C11" s="9" t="s">
        <v>96</v>
      </c>
    </row>
    <row r="12" spans="1:13" x14ac:dyDescent="0.25">
      <c r="A12" s="2" t="s">
        <v>24</v>
      </c>
      <c r="B12" s="5" t="s">
        <v>25</v>
      </c>
      <c r="C12" s="66">
        <f>COUNTIF(A45:A5059,"D")</f>
        <v>476</v>
      </c>
    </row>
    <row r="13" spans="1:13" x14ac:dyDescent="0.25">
      <c r="A13" s="2" t="s">
        <v>26</v>
      </c>
      <c r="B13" s="5" t="s">
        <v>27</v>
      </c>
      <c r="C13" s="12">
        <f>C2</f>
        <v>45622</v>
      </c>
      <c r="D13" s="19"/>
      <c r="E13" s="19"/>
      <c r="F13" s="19"/>
      <c r="G13" s="19"/>
      <c r="H13" s="19"/>
      <c r="I13" s="32" t="s">
        <v>218</v>
      </c>
      <c r="J13" s="33" t="str">
        <f>C5&amp;"_"&amp;YEAR(C10)&amp;IF(MONTH(C10)&lt;10,"0"&amp;MONTH(C10),MONTH(C10))</f>
        <v>EL102021_202411</v>
      </c>
      <c r="K13" s="33"/>
      <c r="L13" s="19"/>
      <c r="M13" s="19"/>
    </row>
    <row r="14" spans="1:13" x14ac:dyDescent="0.25">
      <c r="A14" s="2" t="s">
        <v>28</v>
      </c>
      <c r="B14" s="5" t="s">
        <v>29</v>
      </c>
      <c r="C14" s="9"/>
      <c r="D14" s="19"/>
      <c r="E14" s="19"/>
      <c r="F14" s="19"/>
      <c r="G14" s="19"/>
      <c r="H14" s="19"/>
      <c r="I14" s="34" t="s">
        <v>219</v>
      </c>
      <c r="J14" s="1"/>
      <c r="K14" s="33"/>
      <c r="L14" s="19"/>
      <c r="M14" s="19"/>
    </row>
    <row r="15" spans="1:13" x14ac:dyDescent="0.2">
      <c r="A15" s="2" t="s">
        <v>79</v>
      </c>
      <c r="B15" s="5" t="s">
        <v>78</v>
      </c>
      <c r="C15" s="9" t="str">
        <f>J15</f>
        <v>EL102021_202411_02_SL_1.xlsx</v>
      </c>
      <c r="D15" s="19"/>
      <c r="E15" s="19"/>
      <c r="F15" s="19"/>
      <c r="G15" s="19"/>
      <c r="H15" s="19"/>
      <c r="I15" s="35" t="s">
        <v>78</v>
      </c>
      <c r="J15" s="36" t="str">
        <f>$J$13&amp;"_02_SL_1.xlsx"</f>
        <v>EL102021_202411_02_SL_1.xlsx</v>
      </c>
      <c r="K15" s="37"/>
      <c r="L15" s="19"/>
      <c r="M15" s="19"/>
    </row>
    <row r="16" spans="1:13" x14ac:dyDescent="0.2">
      <c r="A16" s="16" t="s">
        <v>80</v>
      </c>
      <c r="B16" s="5" t="s">
        <v>81</v>
      </c>
      <c r="C16" s="9" t="str">
        <f>J17</f>
        <v>EL102021_202411_04_DL_1.xlsx</v>
      </c>
      <c r="D16" s="19"/>
      <c r="E16" s="19"/>
      <c r="F16" s="19"/>
      <c r="G16" s="19"/>
      <c r="H16" s="19"/>
      <c r="I16" s="38" t="s">
        <v>82</v>
      </c>
      <c r="J16" s="38" t="str">
        <f>$J$13&amp;"_03_DS_1.xlsx"</f>
        <v>EL102021_202411_03_DS_1.xlsx</v>
      </c>
      <c r="K16" s="37"/>
      <c r="L16" s="19"/>
      <c r="M16" s="19"/>
    </row>
    <row r="17" spans="1:13" x14ac:dyDescent="0.2">
      <c r="A17" s="2" t="s">
        <v>83</v>
      </c>
      <c r="B17" s="5" t="s">
        <v>82</v>
      </c>
      <c r="C17" s="9" t="str">
        <f>J16</f>
        <v>EL102021_202411_03_DS_1.xlsx</v>
      </c>
      <c r="D17" s="19"/>
      <c r="E17" s="19"/>
      <c r="F17" s="19"/>
      <c r="G17" s="19"/>
      <c r="H17" s="19"/>
      <c r="I17" s="38" t="s">
        <v>81</v>
      </c>
      <c r="J17" s="38" t="str">
        <f>$J$13&amp;"_04_DL_1.xlsx"</f>
        <v>EL102021_202411_04_DL_1.xlsx</v>
      </c>
      <c r="K17" s="37"/>
      <c r="L17" s="19"/>
      <c r="M17" s="19"/>
    </row>
    <row r="18" spans="1:13" x14ac:dyDescent="0.2">
      <c r="A18" s="2" t="s">
        <v>84</v>
      </c>
      <c r="B18" s="5" t="s">
        <v>85</v>
      </c>
      <c r="C18" s="2" t="str">
        <f>J19</f>
        <v>EL102021_202411_05_LithologyCodes.xlsx</v>
      </c>
      <c r="D18" s="19"/>
      <c r="E18" s="19"/>
      <c r="F18" s="19"/>
      <c r="G18" s="19"/>
      <c r="H18" s="19"/>
      <c r="I18" s="38" t="s">
        <v>236</v>
      </c>
      <c r="J18" s="38" t="str">
        <f>$J$13&amp;"_04a_DL_1.pdf"</f>
        <v>EL102021_202411_04a_DL_1.pdf</v>
      </c>
      <c r="K18" s="37"/>
      <c r="L18" s="19"/>
      <c r="M18" s="19"/>
    </row>
    <row r="19" spans="1:13" x14ac:dyDescent="0.2">
      <c r="A19" s="2" t="s">
        <v>50</v>
      </c>
      <c r="B19" s="5" t="s">
        <v>48</v>
      </c>
      <c r="C19" s="9" t="str">
        <f>J24</f>
        <v>EL102021_202411_09_FileListing_1.xlsx</v>
      </c>
      <c r="D19" s="19"/>
      <c r="E19" s="19"/>
      <c r="F19" s="19"/>
      <c r="G19" s="19"/>
      <c r="H19" s="19"/>
      <c r="I19" s="39" t="s">
        <v>85</v>
      </c>
      <c r="J19" s="38" t="str">
        <f>$J$13&amp;"_05_LithologyCodes.xlsx"</f>
        <v>EL102021_202411_05_LithologyCodes.xlsx</v>
      </c>
      <c r="K19" s="37"/>
      <c r="L19" s="19"/>
      <c r="M19" s="19"/>
    </row>
    <row r="20" spans="1:13" x14ac:dyDescent="0.2">
      <c r="A20" s="2" t="s">
        <v>51</v>
      </c>
      <c r="B20" s="5" t="s">
        <v>49</v>
      </c>
      <c r="C20" s="9" t="str">
        <f>J21</f>
        <v>EL102021_202411_07_QAQC_1.pdf</v>
      </c>
      <c r="D20" s="19"/>
      <c r="E20" s="19"/>
      <c r="F20" s="19"/>
      <c r="G20" s="19"/>
      <c r="H20" s="19"/>
      <c r="I20" s="38" t="s">
        <v>208</v>
      </c>
      <c r="J20" s="38" t="str">
        <f>$J$13&amp;"_06_DG_1.xlsx"</f>
        <v>EL102021_202411_06_DG_1.xlsx</v>
      </c>
      <c r="K20" s="37"/>
      <c r="L20" s="19"/>
      <c r="M20" s="19"/>
    </row>
    <row r="21" spans="1:13" ht="12.75" customHeight="1" x14ac:dyDescent="0.2">
      <c r="A21" s="16" t="s">
        <v>30</v>
      </c>
      <c r="B21" s="5" t="s">
        <v>87</v>
      </c>
      <c r="C21" s="9" t="s">
        <v>100</v>
      </c>
      <c r="D21" s="19"/>
      <c r="E21" s="19"/>
      <c r="F21" s="19"/>
      <c r="G21" s="19"/>
      <c r="H21" s="19"/>
      <c r="I21" s="38" t="s">
        <v>49</v>
      </c>
      <c r="J21" s="38" t="str">
        <f>$J$13&amp;"_07_QAQC_1.pdf"</f>
        <v>EL102021_202411_07_QAQC_1.pdf</v>
      </c>
      <c r="K21" s="37"/>
      <c r="L21" s="19"/>
      <c r="M21" s="19"/>
    </row>
    <row r="22" spans="1:13" ht="13.5" customHeight="1" x14ac:dyDescent="0.2">
      <c r="A22" s="16" t="s">
        <v>88</v>
      </c>
      <c r="B22" s="16" t="s">
        <v>89</v>
      </c>
      <c r="C22" s="9" t="s">
        <v>101</v>
      </c>
      <c r="D22" s="19"/>
      <c r="E22" s="19"/>
      <c r="F22" s="19"/>
      <c r="G22" s="19"/>
      <c r="H22" s="19"/>
      <c r="I22" s="38" t="s">
        <v>209</v>
      </c>
      <c r="J22" s="38" t="s">
        <v>99</v>
      </c>
      <c r="K22" s="37"/>
      <c r="L22" s="19"/>
      <c r="M22" s="19"/>
    </row>
    <row r="23" spans="1:13" ht="13.5" customHeight="1" x14ac:dyDescent="0.2">
      <c r="A23" s="16" t="s">
        <v>90</v>
      </c>
      <c r="B23" s="5" t="s">
        <v>91</v>
      </c>
      <c r="C23" s="16" t="str">
        <f>C21</f>
        <v>Aircore Reverse Circulation</v>
      </c>
      <c r="D23" s="19"/>
      <c r="E23" s="19"/>
      <c r="F23" s="19"/>
      <c r="G23" s="19"/>
      <c r="H23" s="19"/>
      <c r="I23" s="38" t="s">
        <v>217</v>
      </c>
      <c r="J23" s="38" t="s">
        <v>99</v>
      </c>
      <c r="K23" s="37"/>
      <c r="L23" s="19"/>
      <c r="M23" s="19"/>
    </row>
    <row r="24" spans="1:13" ht="13.5" customHeight="1" x14ac:dyDescent="0.25">
      <c r="A24" s="16" t="s">
        <v>92</v>
      </c>
      <c r="B24" s="5" t="s">
        <v>31</v>
      </c>
      <c r="C24" s="9" t="s">
        <v>102</v>
      </c>
      <c r="D24" s="19"/>
      <c r="E24" s="19"/>
      <c r="F24" s="19"/>
      <c r="G24" s="19"/>
      <c r="H24" s="19"/>
      <c r="I24" s="40" t="s">
        <v>48</v>
      </c>
      <c r="J24" s="41" t="str">
        <f>$J$13&amp;"_09_FileListing_1.xlsx"</f>
        <v>EL102021_202411_09_FileListing_1.xlsx</v>
      </c>
      <c r="K24" s="19"/>
      <c r="L24" s="19"/>
      <c r="M24" s="19"/>
    </row>
    <row r="25" spans="1:13" x14ac:dyDescent="0.25">
      <c r="A25" s="2" t="s">
        <v>32</v>
      </c>
      <c r="B25" s="5" t="s">
        <v>33</v>
      </c>
      <c r="C25" s="9" t="s">
        <v>103</v>
      </c>
      <c r="I25" s="19"/>
      <c r="J25" s="19"/>
    </row>
    <row r="26" spans="1:13" x14ac:dyDescent="0.25">
      <c r="A26" s="2" t="s">
        <v>34</v>
      </c>
      <c r="B26" s="5" t="s">
        <v>35</v>
      </c>
      <c r="C26" s="9" t="s">
        <v>104</v>
      </c>
    </row>
    <row r="27" spans="1:13" x14ac:dyDescent="0.25">
      <c r="A27" s="2" t="s">
        <v>36</v>
      </c>
      <c r="B27" s="5" t="s">
        <v>37</v>
      </c>
      <c r="C27" s="9" t="s">
        <v>105</v>
      </c>
    </row>
    <row r="28" spans="1:13" x14ac:dyDescent="0.25">
      <c r="A28" s="2" t="s">
        <v>38</v>
      </c>
      <c r="B28" s="5" t="s">
        <v>39</v>
      </c>
      <c r="C28" s="9" t="s">
        <v>106</v>
      </c>
    </row>
    <row r="29" spans="1:13" x14ac:dyDescent="0.25">
      <c r="A29" s="2" t="s">
        <v>40</v>
      </c>
      <c r="B29" s="5" t="s">
        <v>41</v>
      </c>
      <c r="C29" s="9">
        <v>55</v>
      </c>
    </row>
    <row r="30" spans="1:13" x14ac:dyDescent="0.25">
      <c r="A30" s="2" t="s">
        <v>42</v>
      </c>
      <c r="B30" s="5" t="s">
        <v>43</v>
      </c>
      <c r="C30" s="9" t="s">
        <v>107</v>
      </c>
    </row>
    <row r="31" spans="1:13" x14ac:dyDescent="0.25">
      <c r="A31" s="2" t="s">
        <v>44</v>
      </c>
      <c r="B31" s="5" t="s">
        <v>45</v>
      </c>
      <c r="C31" s="9" t="s">
        <v>99</v>
      </c>
    </row>
    <row r="32" spans="1:13" x14ac:dyDescent="0.25">
      <c r="A32" s="2" t="s">
        <v>86</v>
      </c>
      <c r="B32" s="5" t="s">
        <v>54</v>
      </c>
      <c r="C32" s="9" t="s">
        <v>108</v>
      </c>
    </row>
    <row r="33" spans="1:63" x14ac:dyDescent="0.25">
      <c r="A33" s="2" t="s">
        <v>52</v>
      </c>
      <c r="B33" s="5" t="s">
        <v>53</v>
      </c>
      <c r="C33" s="9" t="s">
        <v>109</v>
      </c>
    </row>
    <row r="34" spans="1:63" x14ac:dyDescent="0.25">
      <c r="A34" s="2" t="s">
        <v>55</v>
      </c>
      <c r="B34" s="5" t="s">
        <v>56</v>
      </c>
      <c r="C34" s="9" t="str">
        <f>H42&amp;" &amp; "&amp;I42</f>
        <v>PUL-QC &amp; ME-MS81</v>
      </c>
      <c r="D34" s="27"/>
      <c r="E34" s="27"/>
    </row>
    <row r="35" spans="1:63" x14ac:dyDescent="0.25">
      <c r="A35" s="2" t="s">
        <v>57</v>
      </c>
      <c r="B35" s="5" t="s">
        <v>58</v>
      </c>
      <c r="C35" s="11" t="s">
        <v>212</v>
      </c>
    </row>
    <row r="36" spans="1:63" ht="13.5" x14ac:dyDescent="0.25">
      <c r="A36" s="2" t="s">
        <v>59</v>
      </c>
      <c r="B36" s="5" t="s">
        <v>97</v>
      </c>
      <c r="C36" s="11" t="s">
        <v>113</v>
      </c>
      <c r="H36" s="17"/>
      <c r="J36" s="11" t="s">
        <v>211</v>
      </c>
    </row>
    <row r="37" spans="1:63" x14ac:dyDescent="0.25">
      <c r="A37" s="2" t="s">
        <v>60</v>
      </c>
      <c r="B37" s="5" t="s">
        <v>63</v>
      </c>
      <c r="C37" s="11" t="s">
        <v>112</v>
      </c>
      <c r="F37" s="8"/>
      <c r="J37" s="11" t="s">
        <v>114</v>
      </c>
      <c r="K37" s="10" t="s">
        <v>116</v>
      </c>
    </row>
    <row r="38" spans="1:63" x14ac:dyDescent="0.25">
      <c r="A38" s="2" t="s">
        <v>61</v>
      </c>
      <c r="B38" s="5" t="s">
        <v>64</v>
      </c>
      <c r="C38" s="11" t="s">
        <v>110</v>
      </c>
      <c r="F38" s="8"/>
      <c r="J38" s="10" t="s">
        <v>115</v>
      </c>
    </row>
    <row r="39" spans="1:63" x14ac:dyDescent="0.25">
      <c r="A39" s="2" t="s">
        <v>62</v>
      </c>
      <c r="B39" s="5" t="s">
        <v>65</v>
      </c>
      <c r="C39" s="11" t="s">
        <v>111</v>
      </c>
      <c r="F39" s="8"/>
    </row>
    <row r="40" spans="1:63" ht="15" customHeight="1" x14ac:dyDescent="0.25">
      <c r="A40" s="2" t="s">
        <v>46</v>
      </c>
      <c r="B40" s="18" t="s">
        <v>93</v>
      </c>
      <c r="C40" s="11" t="s">
        <v>0</v>
      </c>
      <c r="D40" s="13" t="s">
        <v>94</v>
      </c>
      <c r="E40" s="13" t="s">
        <v>95</v>
      </c>
      <c r="F40" s="14" t="s">
        <v>54</v>
      </c>
      <c r="G40" s="3" t="s">
        <v>121</v>
      </c>
      <c r="H40" s="3" t="s">
        <v>122</v>
      </c>
      <c r="I40" s="3" t="s">
        <v>123</v>
      </c>
      <c r="J40" s="3" t="s">
        <v>124</v>
      </c>
      <c r="K40" s="3" t="s">
        <v>125</v>
      </c>
      <c r="L40" s="3" t="s">
        <v>126</v>
      </c>
      <c r="M40" s="3" t="s">
        <v>127</v>
      </c>
      <c r="N40" s="3" t="s">
        <v>128</v>
      </c>
      <c r="O40" s="3" t="s">
        <v>129</v>
      </c>
      <c r="P40" s="3" t="s">
        <v>130</v>
      </c>
      <c r="Q40" s="3" t="s">
        <v>131</v>
      </c>
      <c r="R40" s="3" t="s">
        <v>132</v>
      </c>
      <c r="S40" s="3" t="s">
        <v>133</v>
      </c>
      <c r="T40" s="3" t="s">
        <v>134</v>
      </c>
      <c r="U40" s="3" t="s">
        <v>135</v>
      </c>
      <c r="V40" s="3" t="s">
        <v>136</v>
      </c>
      <c r="W40" s="3" t="s">
        <v>137</v>
      </c>
      <c r="X40" s="3" t="s">
        <v>138</v>
      </c>
      <c r="Y40" s="3" t="s">
        <v>139</v>
      </c>
      <c r="Z40" s="3" t="s">
        <v>160</v>
      </c>
      <c r="AA40" s="3" t="s">
        <v>140</v>
      </c>
      <c r="AB40" s="3" t="s">
        <v>141</v>
      </c>
      <c r="AC40" s="3" t="s">
        <v>142</v>
      </c>
      <c r="AD40" s="3" t="s">
        <v>143</v>
      </c>
      <c r="AE40" s="3" t="s">
        <v>144</v>
      </c>
      <c r="AF40" s="3" t="s">
        <v>145</v>
      </c>
      <c r="AG40" s="3" t="s">
        <v>197</v>
      </c>
      <c r="AH40" s="3" t="s">
        <v>146</v>
      </c>
      <c r="AI40" s="3" t="s">
        <v>147</v>
      </c>
      <c r="AJ40" s="3" t="s">
        <v>148</v>
      </c>
      <c r="AK40" s="3" t="s">
        <v>149</v>
      </c>
      <c r="AL40" s="3" t="s">
        <v>150</v>
      </c>
      <c r="AM40" s="3" t="s">
        <v>151</v>
      </c>
      <c r="AN40" s="3" t="s">
        <v>152</v>
      </c>
      <c r="AO40" s="3" t="s">
        <v>153</v>
      </c>
      <c r="AP40" s="3" t="s">
        <v>154</v>
      </c>
      <c r="AQ40" s="3" t="s">
        <v>155</v>
      </c>
      <c r="AR40" s="3" t="s">
        <v>156</v>
      </c>
      <c r="AS40" s="3" t="s">
        <v>162</v>
      </c>
      <c r="AT40" s="3" t="s">
        <v>200</v>
      </c>
      <c r="AU40" s="3" t="s">
        <v>164</v>
      </c>
      <c r="AV40" s="3" t="s">
        <v>201</v>
      </c>
      <c r="AW40" s="3" t="s">
        <v>166</v>
      </c>
      <c r="AX40" s="3" t="s">
        <v>167</v>
      </c>
      <c r="AY40" s="3" t="s">
        <v>168</v>
      </c>
      <c r="AZ40" s="3" t="s">
        <v>169</v>
      </c>
      <c r="BA40" s="3" t="s">
        <v>171</v>
      </c>
      <c r="BB40" s="3" t="s">
        <v>173</v>
      </c>
      <c r="BC40" s="3" t="s">
        <v>202</v>
      </c>
      <c r="BD40" s="3" t="s">
        <v>176</v>
      </c>
      <c r="BE40" s="3" t="s">
        <v>203</v>
      </c>
      <c r="BF40" s="3" t="s">
        <v>177</v>
      </c>
      <c r="BG40" s="3" t="s">
        <v>204</v>
      </c>
      <c r="BH40" s="3" t="s">
        <v>179</v>
      </c>
      <c r="BI40" s="3" t="s">
        <v>205</v>
      </c>
      <c r="BJ40" s="3" t="s">
        <v>206</v>
      </c>
      <c r="BK40" s="3" t="s">
        <v>180</v>
      </c>
    </row>
    <row r="41" spans="1:63" ht="13" x14ac:dyDescent="0.25">
      <c r="A41" s="2" t="s">
        <v>47</v>
      </c>
      <c r="B41" s="5" t="s">
        <v>66</v>
      </c>
      <c r="D41" s="28" t="s">
        <v>73</v>
      </c>
      <c r="E41" s="28" t="s">
        <v>73</v>
      </c>
      <c r="F41" s="7" t="s">
        <v>210</v>
      </c>
      <c r="G41" s="3" t="s">
        <v>157</v>
      </c>
      <c r="H41" s="3" t="s">
        <v>158</v>
      </c>
      <c r="I41" s="3" t="s">
        <v>74</v>
      </c>
      <c r="J41" s="3" t="s">
        <v>74</v>
      </c>
      <c r="K41" s="3" t="s">
        <v>74</v>
      </c>
      <c r="L41" s="3" t="s">
        <v>74</v>
      </c>
      <c r="M41" s="3" t="s">
        <v>74</v>
      </c>
      <c r="N41" s="3" t="s">
        <v>74</v>
      </c>
      <c r="O41" s="3" t="s">
        <v>74</v>
      </c>
      <c r="P41" s="3" t="s">
        <v>74</v>
      </c>
      <c r="Q41" s="3" t="s">
        <v>74</v>
      </c>
      <c r="R41" s="3" t="s">
        <v>74</v>
      </c>
      <c r="S41" s="3" t="s">
        <v>74</v>
      </c>
      <c r="T41" s="3" t="s">
        <v>74</v>
      </c>
      <c r="U41" s="3" t="s">
        <v>74</v>
      </c>
      <c r="V41" s="3" t="s">
        <v>74</v>
      </c>
      <c r="W41" s="3" t="s">
        <v>74</v>
      </c>
      <c r="X41" s="3" t="s">
        <v>74</v>
      </c>
      <c r="Y41" s="3" t="s">
        <v>74</v>
      </c>
      <c r="Z41" s="3" t="s">
        <v>74</v>
      </c>
      <c r="AA41" s="3" t="s">
        <v>74</v>
      </c>
      <c r="AB41" s="3" t="s">
        <v>74</v>
      </c>
      <c r="AC41" s="3" t="s">
        <v>74</v>
      </c>
      <c r="AD41" s="3" t="s">
        <v>74</v>
      </c>
      <c r="AE41" s="3" t="s">
        <v>74</v>
      </c>
      <c r="AF41" s="3" t="s">
        <v>74</v>
      </c>
      <c r="AG41" s="3" t="s">
        <v>158</v>
      </c>
      <c r="AH41" s="3" t="s">
        <v>74</v>
      </c>
      <c r="AI41" s="3" t="s">
        <v>74</v>
      </c>
      <c r="AJ41" s="3" t="s">
        <v>74</v>
      </c>
      <c r="AK41" s="3" t="s">
        <v>74</v>
      </c>
      <c r="AL41" s="3" t="s">
        <v>74</v>
      </c>
      <c r="AM41" s="3" t="s">
        <v>74</v>
      </c>
      <c r="AN41" s="3" t="s">
        <v>74</v>
      </c>
      <c r="AO41" s="3" t="s">
        <v>74</v>
      </c>
      <c r="AP41" s="3" t="s">
        <v>74</v>
      </c>
      <c r="AQ41" s="3" t="s">
        <v>74</v>
      </c>
      <c r="AR41" s="3" t="s">
        <v>74</v>
      </c>
      <c r="AS41" s="3" t="s">
        <v>158</v>
      </c>
      <c r="AT41" s="3" t="s">
        <v>158</v>
      </c>
      <c r="AU41" s="3" t="s">
        <v>158</v>
      </c>
      <c r="AV41" s="3" t="s">
        <v>158</v>
      </c>
      <c r="AW41" s="3" t="s">
        <v>158</v>
      </c>
      <c r="AX41" s="3" t="s">
        <v>158</v>
      </c>
      <c r="AY41" s="3" t="s">
        <v>158</v>
      </c>
      <c r="AZ41" s="3" t="s">
        <v>158</v>
      </c>
      <c r="BA41" s="3" t="s">
        <v>158</v>
      </c>
      <c r="BB41" s="3" t="s">
        <v>158</v>
      </c>
      <c r="BC41" s="3" t="s">
        <v>158</v>
      </c>
      <c r="BD41" s="3" t="s">
        <v>158</v>
      </c>
      <c r="BE41" s="3" t="s">
        <v>158</v>
      </c>
      <c r="BF41" s="3" t="s">
        <v>158</v>
      </c>
      <c r="BG41" s="3" t="s">
        <v>158</v>
      </c>
      <c r="BH41" s="3" t="s">
        <v>158</v>
      </c>
      <c r="BI41" s="3" t="s">
        <v>158</v>
      </c>
      <c r="BJ41" s="3" t="s">
        <v>158</v>
      </c>
      <c r="BK41" s="3" t="s">
        <v>158</v>
      </c>
    </row>
    <row r="42" spans="1:63" ht="15" x14ac:dyDescent="0.5">
      <c r="A42" s="2" t="s">
        <v>67</v>
      </c>
      <c r="B42" s="5" t="s">
        <v>68</v>
      </c>
      <c r="C42" s="25"/>
      <c r="D42" s="27"/>
      <c r="G42" s="4" t="s">
        <v>117</v>
      </c>
      <c r="H42" s="4" t="s">
        <v>118</v>
      </c>
      <c r="I42" s="4" t="s">
        <v>119</v>
      </c>
      <c r="J42" s="4" t="s">
        <v>119</v>
      </c>
      <c r="K42" s="4" t="s">
        <v>119</v>
      </c>
      <c r="L42" s="4" t="s">
        <v>119</v>
      </c>
      <c r="M42" s="4" t="s">
        <v>119</v>
      </c>
      <c r="N42" s="4" t="s">
        <v>119</v>
      </c>
      <c r="O42" s="4" t="s">
        <v>119</v>
      </c>
      <c r="P42" s="4" t="s">
        <v>119</v>
      </c>
      <c r="Q42" s="4" t="s">
        <v>119</v>
      </c>
      <c r="R42" s="4" t="s">
        <v>119</v>
      </c>
      <c r="S42" s="4" t="s">
        <v>119</v>
      </c>
      <c r="T42" s="4" t="s">
        <v>119</v>
      </c>
      <c r="U42" s="4" t="s">
        <v>119</v>
      </c>
      <c r="V42" s="4" t="s">
        <v>119</v>
      </c>
      <c r="W42" s="4" t="s">
        <v>119</v>
      </c>
      <c r="X42" s="4" t="s">
        <v>119</v>
      </c>
      <c r="Y42" s="4" t="s">
        <v>119</v>
      </c>
      <c r="Z42" s="4" t="s">
        <v>119</v>
      </c>
      <c r="AA42" s="4" t="s">
        <v>119</v>
      </c>
      <c r="AB42" s="4" t="s">
        <v>119</v>
      </c>
      <c r="AC42" s="4" t="s">
        <v>119</v>
      </c>
      <c r="AD42" s="4" t="s">
        <v>119</v>
      </c>
      <c r="AE42" s="4" t="s">
        <v>119</v>
      </c>
      <c r="AF42" s="4" t="s">
        <v>119</v>
      </c>
      <c r="AG42" s="4" t="s">
        <v>119</v>
      </c>
      <c r="AH42" s="4" t="s">
        <v>119</v>
      </c>
      <c r="AI42" s="4" t="s">
        <v>119</v>
      </c>
      <c r="AJ42" s="4" t="s">
        <v>119</v>
      </c>
      <c r="AK42" s="4" t="s">
        <v>119</v>
      </c>
      <c r="AL42" s="4" t="s">
        <v>119</v>
      </c>
      <c r="AM42" s="4" t="s">
        <v>119</v>
      </c>
      <c r="AN42" s="4" t="s">
        <v>119</v>
      </c>
      <c r="AO42" s="4" t="s">
        <v>120</v>
      </c>
      <c r="AP42" s="4" t="s">
        <v>120</v>
      </c>
      <c r="AQ42" s="4" t="s">
        <v>120</v>
      </c>
      <c r="AR42" s="4" t="s">
        <v>120</v>
      </c>
      <c r="AS42" s="4" t="s">
        <v>198</v>
      </c>
      <c r="AT42" s="4" t="s">
        <v>198</v>
      </c>
      <c r="AU42" s="4" t="s">
        <v>198</v>
      </c>
      <c r="AV42" s="4" t="s">
        <v>198</v>
      </c>
      <c r="AW42" s="4" t="s">
        <v>198</v>
      </c>
      <c r="AX42" s="4" t="s">
        <v>198</v>
      </c>
      <c r="AY42" s="4" t="s">
        <v>198</v>
      </c>
      <c r="AZ42" s="4" t="s">
        <v>198</v>
      </c>
      <c r="BA42" s="4" t="s">
        <v>198</v>
      </c>
      <c r="BB42" s="4" t="s">
        <v>198</v>
      </c>
      <c r="BC42" s="4" t="s">
        <v>198</v>
      </c>
      <c r="BD42" s="4" t="s">
        <v>198</v>
      </c>
      <c r="BE42" s="4" t="s">
        <v>198</v>
      </c>
      <c r="BF42" s="4" t="s">
        <v>198</v>
      </c>
      <c r="BG42" s="4" t="s">
        <v>198</v>
      </c>
      <c r="BH42" s="4" t="s">
        <v>198</v>
      </c>
      <c r="BI42" s="4" t="s">
        <v>198</v>
      </c>
      <c r="BJ42" s="4" t="s">
        <v>198</v>
      </c>
      <c r="BK42" s="4" t="s">
        <v>199</v>
      </c>
    </row>
    <row r="43" spans="1:63" x14ac:dyDescent="0.25">
      <c r="A43" s="2" t="s">
        <v>69</v>
      </c>
      <c r="B43" s="5" t="s">
        <v>71</v>
      </c>
      <c r="D43" s="27" t="str">
        <f>IF(A43="D",E43-1,"")</f>
        <v/>
      </c>
      <c r="E43" s="13" t="str">
        <f>IF(A43="D",RIGHT(C43,2)*1,"")</f>
        <v/>
      </c>
      <c r="F43" s="6" t="str">
        <f t="shared" ref="F43:F46" si="0">IF(LEFT(C43,2)="DL",F$41,"")</f>
        <v/>
      </c>
      <c r="G43" s="20">
        <v>0.02</v>
      </c>
      <c r="H43" s="20"/>
      <c r="I43" s="20">
        <v>0.5</v>
      </c>
      <c r="J43" s="20">
        <v>0.1</v>
      </c>
      <c r="K43" s="20">
        <v>5</v>
      </c>
      <c r="L43" s="20">
        <v>0.01</v>
      </c>
      <c r="M43" s="20">
        <v>0.05</v>
      </c>
      <c r="N43" s="20">
        <v>0.03</v>
      </c>
      <c r="O43" s="20">
        <v>0.02</v>
      </c>
      <c r="P43" s="20">
        <v>0.1</v>
      </c>
      <c r="Q43" s="20">
        <v>0.05</v>
      </c>
      <c r="R43" s="20">
        <v>0.05</v>
      </c>
      <c r="S43" s="20">
        <v>0.01</v>
      </c>
      <c r="T43" s="20">
        <v>0.1</v>
      </c>
      <c r="U43" s="20">
        <v>0.01</v>
      </c>
      <c r="V43" s="20">
        <v>0.05</v>
      </c>
      <c r="W43" s="20">
        <v>0.1</v>
      </c>
      <c r="X43" s="20">
        <v>0.02</v>
      </c>
      <c r="Y43" s="20">
        <v>0.2</v>
      </c>
      <c r="Z43" s="20">
        <v>0.5</v>
      </c>
      <c r="AA43" s="20">
        <v>0.03</v>
      </c>
      <c r="AB43" s="20">
        <v>0.5</v>
      </c>
      <c r="AC43" s="20">
        <v>0.1</v>
      </c>
      <c r="AD43" s="20">
        <v>0.1</v>
      </c>
      <c r="AE43" s="20">
        <v>0.01</v>
      </c>
      <c r="AF43" s="20">
        <v>0.05</v>
      </c>
      <c r="AG43" s="21">
        <v>1E-4</v>
      </c>
      <c r="AH43" s="20">
        <v>0.01</v>
      </c>
      <c r="AI43" s="20">
        <v>0.05</v>
      </c>
      <c r="AJ43" s="20">
        <v>5</v>
      </c>
      <c r="AK43" s="20">
        <v>0.5</v>
      </c>
      <c r="AL43" s="20">
        <v>0.1</v>
      </c>
      <c r="AM43" s="20">
        <v>0.03</v>
      </c>
      <c r="AN43" s="20">
        <v>1</v>
      </c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</row>
    <row r="44" spans="1:63" ht="13" x14ac:dyDescent="0.25">
      <c r="A44" s="2" t="s">
        <v>75</v>
      </c>
      <c r="B44" s="5" t="s">
        <v>77</v>
      </c>
      <c r="D44" s="27" t="str">
        <f>IF(A44="D",E44-1,"")</f>
        <v/>
      </c>
      <c r="E44" s="13" t="str">
        <f>IF(A44="D",RIGHT(C44,2)*1,"")</f>
        <v/>
      </c>
      <c r="F44" s="6" t="str">
        <f t="shared" si="0"/>
        <v/>
      </c>
      <c r="G44" s="22"/>
      <c r="H44" s="23"/>
      <c r="I44" s="23"/>
    </row>
    <row r="45" spans="1:63" ht="13" x14ac:dyDescent="0.25">
      <c r="A45" s="2" t="s">
        <v>70</v>
      </c>
      <c r="B45" s="5" t="s">
        <v>72</v>
      </c>
      <c r="D45" s="27" t="str">
        <f>IF(A45="D",E45-1,"")</f>
        <v/>
      </c>
      <c r="E45" s="13" t="str">
        <f>IF(A45="D",RIGHT(C45,2)*1,"")</f>
        <v/>
      </c>
      <c r="F45" s="6" t="str">
        <f t="shared" si="0"/>
        <v/>
      </c>
      <c r="G45" s="22"/>
      <c r="H45" s="67" t="s">
        <v>723</v>
      </c>
      <c r="I45" s="64" t="str">
        <f>IF(I47=I40,"ok","err")</f>
        <v>ok</v>
      </c>
      <c r="J45" s="64" t="str">
        <f t="shared" ref="J45:AN45" si="1">IF(J47=J40,"ok","err")</f>
        <v>ok</v>
      </c>
      <c r="K45" s="64" t="str">
        <f t="shared" si="1"/>
        <v>ok</v>
      </c>
      <c r="L45" s="64" t="str">
        <f t="shared" si="1"/>
        <v>ok</v>
      </c>
      <c r="M45" s="64" t="str">
        <f t="shared" si="1"/>
        <v>ok</v>
      </c>
      <c r="N45" s="64" t="str">
        <f t="shared" si="1"/>
        <v>ok</v>
      </c>
      <c r="O45" s="64" t="str">
        <f t="shared" si="1"/>
        <v>ok</v>
      </c>
      <c r="P45" s="64" t="str">
        <f t="shared" si="1"/>
        <v>ok</v>
      </c>
      <c r="Q45" s="64" t="str">
        <f t="shared" si="1"/>
        <v>ok</v>
      </c>
      <c r="R45" s="64" t="str">
        <f t="shared" si="1"/>
        <v>ok</v>
      </c>
      <c r="S45" s="64" t="str">
        <f t="shared" si="1"/>
        <v>ok</v>
      </c>
      <c r="T45" s="64" t="str">
        <f t="shared" si="1"/>
        <v>ok</v>
      </c>
      <c r="U45" s="64" t="str">
        <f t="shared" si="1"/>
        <v>ok</v>
      </c>
      <c r="V45" s="64" t="str">
        <f t="shared" si="1"/>
        <v>ok</v>
      </c>
      <c r="W45" s="64" t="str">
        <f t="shared" si="1"/>
        <v>ok</v>
      </c>
      <c r="X45" s="64" t="str">
        <f t="shared" si="1"/>
        <v>ok</v>
      </c>
      <c r="Y45" s="64" t="str">
        <f t="shared" si="1"/>
        <v>ok</v>
      </c>
      <c r="Z45" s="64" t="str">
        <f t="shared" si="1"/>
        <v>ok</v>
      </c>
      <c r="AA45" s="64" t="str">
        <f t="shared" si="1"/>
        <v>ok</v>
      </c>
      <c r="AB45" s="64" t="str">
        <f t="shared" si="1"/>
        <v>ok</v>
      </c>
      <c r="AC45" s="64" t="str">
        <f t="shared" si="1"/>
        <v>ok</v>
      </c>
      <c r="AD45" s="64" t="str">
        <f t="shared" si="1"/>
        <v>ok</v>
      </c>
      <c r="AE45" s="64" t="str">
        <f t="shared" si="1"/>
        <v>ok</v>
      </c>
      <c r="AF45" s="64" t="str">
        <f t="shared" si="1"/>
        <v>ok</v>
      </c>
      <c r="AG45" s="64" t="str">
        <f t="shared" si="1"/>
        <v>ok</v>
      </c>
      <c r="AH45" s="64" t="str">
        <f t="shared" si="1"/>
        <v>ok</v>
      </c>
      <c r="AI45" s="64" t="str">
        <f t="shared" si="1"/>
        <v>ok</v>
      </c>
      <c r="AJ45" s="64" t="str">
        <f t="shared" si="1"/>
        <v>ok</v>
      </c>
      <c r="AK45" s="64" t="str">
        <f t="shared" si="1"/>
        <v>ok</v>
      </c>
      <c r="AL45" s="64" t="str">
        <f t="shared" si="1"/>
        <v>ok</v>
      </c>
      <c r="AM45" s="64" t="str">
        <f t="shared" si="1"/>
        <v>ok</v>
      </c>
      <c r="AN45" s="64" t="str">
        <f t="shared" si="1"/>
        <v>ok</v>
      </c>
    </row>
    <row r="46" spans="1:63" ht="15" x14ac:dyDescent="0.5">
      <c r="A46" s="2" t="s">
        <v>76</v>
      </c>
      <c r="B46" s="26" t="s">
        <v>214</v>
      </c>
      <c r="C46" s="5" t="s">
        <v>64</v>
      </c>
      <c r="D46" s="27" t="str">
        <f>IF(A46="D",E46-1,"")</f>
        <v/>
      </c>
      <c r="E46" s="13" t="str">
        <f>IF(A46="D",RIGHT(C46,2)*1,"")</f>
        <v/>
      </c>
      <c r="F46" s="6" t="str">
        <f t="shared" si="0"/>
        <v/>
      </c>
      <c r="G46" s="13" t="s">
        <v>213</v>
      </c>
      <c r="H46" s="13" t="s">
        <v>213</v>
      </c>
      <c r="I46" s="13" t="s">
        <v>213</v>
      </c>
      <c r="J46" s="13" t="s">
        <v>213</v>
      </c>
      <c r="K46" s="13" t="s">
        <v>213</v>
      </c>
      <c r="L46" s="13" t="s">
        <v>213</v>
      </c>
      <c r="M46" s="13" t="s">
        <v>213</v>
      </c>
      <c r="N46" s="13" t="s">
        <v>213</v>
      </c>
      <c r="O46" s="13" t="s">
        <v>213</v>
      </c>
      <c r="P46" s="13" t="s">
        <v>213</v>
      </c>
      <c r="Q46" s="13" t="s">
        <v>213</v>
      </c>
      <c r="R46" s="13" t="s">
        <v>213</v>
      </c>
      <c r="S46" s="13" t="s">
        <v>213</v>
      </c>
      <c r="T46" s="13" t="s">
        <v>213</v>
      </c>
      <c r="U46" s="13" t="s">
        <v>213</v>
      </c>
      <c r="V46" s="13" t="s">
        <v>213</v>
      </c>
      <c r="W46" s="13" t="s">
        <v>213</v>
      </c>
      <c r="X46" s="13" t="s">
        <v>213</v>
      </c>
      <c r="Y46" s="13" t="s">
        <v>213</v>
      </c>
      <c r="Z46" s="13" t="s">
        <v>213</v>
      </c>
      <c r="AA46" s="13" t="s">
        <v>213</v>
      </c>
      <c r="AB46" s="13" t="s">
        <v>213</v>
      </c>
      <c r="AC46" s="13" t="s">
        <v>213</v>
      </c>
      <c r="AD46" s="13" t="s">
        <v>213</v>
      </c>
      <c r="AE46" s="13" t="s">
        <v>213</v>
      </c>
      <c r="AF46" s="13" t="s">
        <v>213</v>
      </c>
      <c r="AG46" s="13" t="s">
        <v>213</v>
      </c>
      <c r="AH46" s="13" t="s">
        <v>213</v>
      </c>
      <c r="AI46" s="13" t="s">
        <v>213</v>
      </c>
      <c r="AJ46" s="13" t="s">
        <v>213</v>
      </c>
      <c r="AK46" s="13" t="s">
        <v>213</v>
      </c>
      <c r="AL46" s="13" t="s">
        <v>213</v>
      </c>
      <c r="AM46" s="13" t="s">
        <v>213</v>
      </c>
      <c r="AN46" s="13" t="s">
        <v>213</v>
      </c>
      <c r="AO46" s="13" t="s">
        <v>213</v>
      </c>
      <c r="AP46" s="13" t="s">
        <v>213</v>
      </c>
      <c r="AQ46" s="13" t="s">
        <v>213</v>
      </c>
      <c r="AR46" s="13" t="s">
        <v>213</v>
      </c>
      <c r="AS46" s="13" t="s">
        <v>213</v>
      </c>
      <c r="AT46" s="13" t="s">
        <v>213</v>
      </c>
      <c r="AU46" s="13" t="s">
        <v>213</v>
      </c>
      <c r="AV46" s="13" t="s">
        <v>213</v>
      </c>
      <c r="AW46" s="13" t="s">
        <v>213</v>
      </c>
      <c r="AX46" s="13" t="s">
        <v>213</v>
      </c>
      <c r="AY46" s="13" t="s">
        <v>213</v>
      </c>
      <c r="AZ46" s="13" t="s">
        <v>213</v>
      </c>
      <c r="BA46" s="13" t="s">
        <v>213</v>
      </c>
      <c r="BB46" s="13" t="s">
        <v>213</v>
      </c>
      <c r="BC46" s="13" t="s">
        <v>213</v>
      </c>
      <c r="BD46" s="13" t="s">
        <v>213</v>
      </c>
      <c r="BE46" s="13" t="s">
        <v>213</v>
      </c>
      <c r="BF46" s="13" t="s">
        <v>213</v>
      </c>
      <c r="BG46" s="13" t="s">
        <v>213</v>
      </c>
      <c r="BH46" s="13" t="s">
        <v>213</v>
      </c>
      <c r="BI46" s="13" t="s">
        <v>213</v>
      </c>
      <c r="BJ46" s="13" t="s">
        <v>213</v>
      </c>
      <c r="BK46" s="13" t="s">
        <v>213</v>
      </c>
    </row>
    <row r="47" spans="1:63" ht="15" x14ac:dyDescent="0.5">
      <c r="A47" s="2"/>
      <c r="B47" s="26"/>
      <c r="C47" s="5"/>
      <c r="D47" s="27"/>
      <c r="G47" s="13"/>
      <c r="H47" s="13"/>
      <c r="I47" s="13" t="str">
        <f>'ABx data sorted by hole'!L3</f>
        <v>Ba</v>
      </c>
      <c r="J47" s="13" t="str">
        <f>'ABx data sorted by hole'!Q3</f>
        <v>Ce</v>
      </c>
      <c r="K47" s="13" t="str">
        <f>'ABx data sorted by hole'!T3</f>
        <v>Cr</v>
      </c>
      <c r="L47" s="13" t="str">
        <f>'ABx data sorted by hole'!U3</f>
        <v>Cs</v>
      </c>
      <c r="M47" s="13" t="str">
        <f>'ABx data sorted by hole'!W3</f>
        <v>Dy</v>
      </c>
      <c r="N47" s="13" t="str">
        <f>'ABx data sorted by hole'!X3</f>
        <v>Er</v>
      </c>
      <c r="O47" s="13" t="str">
        <f>'ABx data sorted by hole'!Y3</f>
        <v>Eu</v>
      </c>
      <c r="P47" s="13" t="str">
        <f>'ABx data sorted by hole'!AB3</f>
        <v>Ga</v>
      </c>
      <c r="Q47" s="13" t="str">
        <f>'ABx data sorted by hole'!AC3</f>
        <v>Gd</v>
      </c>
      <c r="R47" s="13" t="str">
        <f>'ABx data sorted by hole'!AE3</f>
        <v>Hf</v>
      </c>
      <c r="S47" s="13" t="str">
        <f>'ABx data sorted by hole'!AG3</f>
        <v>Ho</v>
      </c>
      <c r="T47" s="13" t="str">
        <f>'ABx data sorted by hole'!AJ3</f>
        <v>La</v>
      </c>
      <c r="U47" s="13" t="str">
        <f>'ABx data sorted by hole'!AL3</f>
        <v>Lu</v>
      </c>
      <c r="V47" s="13" t="str">
        <f>'ABx data sorted by hole'!AR3</f>
        <v>Nb</v>
      </c>
      <c r="W47" s="13" t="str">
        <f>'ABx data sorted by hole'!AS3</f>
        <v>Nd</v>
      </c>
      <c r="X47" s="13" t="str">
        <f>'ABx data sorted by hole'!AX3</f>
        <v>Pr</v>
      </c>
      <c r="Y47" s="13" t="str">
        <f>'ABx data sorted by hole'!AZ3</f>
        <v>Rb</v>
      </c>
      <c r="Z47" s="13" t="str">
        <f>'ABx data sorted by hole'!BD3</f>
        <v>Sc</v>
      </c>
      <c r="AA47" s="13" t="str">
        <f>'ABx data sorted by hole'!BF3</f>
        <v>Sm</v>
      </c>
      <c r="AB47" s="13" t="str">
        <f>'ABx data sorted by hole'!BG3</f>
        <v>Sn</v>
      </c>
      <c r="AC47" s="13" t="str">
        <f>'ABx data sorted by hole'!BH3</f>
        <v>Sr</v>
      </c>
      <c r="AD47" s="13" t="str">
        <f>'ABx data sorted by hole'!BI3</f>
        <v>Ta</v>
      </c>
      <c r="AE47" s="13" t="str">
        <f>'ABx data sorted by hole'!BJ3</f>
        <v>Tb</v>
      </c>
      <c r="AF47" s="13" t="str">
        <f>'ABx data sorted by hole'!BM3</f>
        <v>Th</v>
      </c>
      <c r="AG47" s="13" t="str">
        <f>'ABx data sorted by hole'!BN3</f>
        <v>Ti</v>
      </c>
      <c r="AH47" s="13" t="str">
        <f>'ABx data sorted by hole'!BP3</f>
        <v>Tm</v>
      </c>
      <c r="AI47" s="13" t="str">
        <f>'ABx data sorted by hole'!BQ3</f>
        <v>U</v>
      </c>
      <c r="AJ47" s="13" t="str">
        <f>'ABx data sorted by hole'!BT3</f>
        <v>V</v>
      </c>
      <c r="AK47" s="13" t="str">
        <f>'ABx data sorted by hole'!BU3</f>
        <v>W</v>
      </c>
      <c r="AL47" s="13" t="str">
        <f>'ABx data sorted by hole'!BV3</f>
        <v>Y</v>
      </c>
      <c r="AM47" s="13" t="str">
        <f>'ABx data sorted by hole'!BW3</f>
        <v>Yb</v>
      </c>
      <c r="AN47" s="13" t="str">
        <f>'ABx data sorted by hole'!BY3</f>
        <v>Zr</v>
      </c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</row>
    <row r="48" spans="1:63" ht="15" x14ac:dyDescent="0.5">
      <c r="A48" s="24" t="str">
        <f>IF(LEFT(C48,2)="DL","D",IF(COUNT(#REF!)&gt;0,"R","B"))</f>
        <v>B</v>
      </c>
      <c r="B48" s="63" t="str">
        <f>IF(A48="D",LEFT(C48,5),IF(A48="R","Redacted - assays from different tenement or activity",""))</f>
        <v/>
      </c>
      <c r="C48" s="25" t="s">
        <v>215</v>
      </c>
      <c r="D48" s="29" t="str">
        <f>IF(A48="D",E48-1,"")</f>
        <v/>
      </c>
      <c r="E48" s="30" t="str">
        <f>IF(A48="D",RIGHT(C48,2)*1,"")</f>
        <v/>
      </c>
      <c r="F48" s="31" t="str">
        <f>IF(A48="D",F$41,"")</f>
        <v/>
      </c>
      <c r="G48" s="54" t="s">
        <v>229</v>
      </c>
      <c r="H48" s="54" t="s">
        <v>229</v>
      </c>
      <c r="I48" s="31" t="str">
        <f>'ABx data sorted by hole'!L4</f>
        <v>ppm</v>
      </c>
      <c r="J48" s="31" t="str">
        <f>'ABx data sorted by hole'!Q4</f>
        <v>ppm</v>
      </c>
      <c r="K48" s="31" t="str">
        <f>'ABx data sorted by hole'!T4</f>
        <v>ppm</v>
      </c>
      <c r="L48" s="31" t="str">
        <f>'ABx data sorted by hole'!U4</f>
        <v>ppm</v>
      </c>
      <c r="M48" s="31" t="str">
        <f>'ABx data sorted by hole'!W4</f>
        <v>ppm</v>
      </c>
      <c r="N48" s="31" t="str">
        <f>'ABx data sorted by hole'!X4</f>
        <v>ppm</v>
      </c>
      <c r="O48" s="31" t="str">
        <f>'ABx data sorted by hole'!Y4</f>
        <v>ppm</v>
      </c>
      <c r="P48" s="31" t="str">
        <f>'ABx data sorted by hole'!AB4</f>
        <v>ppm</v>
      </c>
      <c r="Q48" s="31" t="str">
        <f>'ABx data sorted by hole'!AC4</f>
        <v>ppm</v>
      </c>
      <c r="R48" s="31" t="str">
        <f>'ABx data sorted by hole'!AE4</f>
        <v>ppm</v>
      </c>
      <c r="S48" s="31" t="str">
        <f>'ABx data sorted by hole'!AG4</f>
        <v>ppm</v>
      </c>
      <c r="T48" s="31" t="str">
        <f>'ABx data sorted by hole'!AJ4</f>
        <v>ppm</v>
      </c>
      <c r="U48" s="31" t="str">
        <f>'ABx data sorted by hole'!AL4</f>
        <v>ppm</v>
      </c>
      <c r="V48" s="31" t="str">
        <f>'ABx data sorted by hole'!AR4</f>
        <v>ppm</v>
      </c>
      <c r="W48" s="31" t="str">
        <f>'ABx data sorted by hole'!AS4</f>
        <v>ppm</v>
      </c>
      <c r="X48" s="31" t="str">
        <f>'ABx data sorted by hole'!AX4</f>
        <v>ppm</v>
      </c>
      <c r="Y48" s="31" t="str">
        <f>'ABx data sorted by hole'!AZ4</f>
        <v>ppm</v>
      </c>
      <c r="Z48" s="31" t="str">
        <f>'ABx data sorted by hole'!BD4</f>
        <v>ppm</v>
      </c>
      <c r="AA48" s="31" t="str">
        <f>'ABx data sorted by hole'!BF4</f>
        <v>ppm</v>
      </c>
      <c r="AB48" s="31" t="str">
        <f>'ABx data sorted by hole'!BG4</f>
        <v>ppm</v>
      </c>
      <c r="AC48" s="31" t="str">
        <f>'ABx data sorted by hole'!BH4</f>
        <v>ppm</v>
      </c>
      <c r="AD48" s="31" t="str">
        <f>'ABx data sorted by hole'!BI4</f>
        <v>ppm</v>
      </c>
      <c r="AE48" s="31" t="str">
        <f>'ABx data sorted by hole'!BJ4</f>
        <v>ppm</v>
      </c>
      <c r="AF48" s="31" t="str">
        <f>'ABx data sorted by hole'!BM4</f>
        <v>ppm</v>
      </c>
      <c r="AG48" s="31" t="str">
        <f>'ABx data sorted by hole'!BN4</f>
        <v>ppm</v>
      </c>
      <c r="AH48" s="31" t="str">
        <f>'ABx data sorted by hole'!BP4</f>
        <v>ppm</v>
      </c>
      <c r="AI48" s="31" t="str">
        <f>'ABx data sorted by hole'!BQ4</f>
        <v>ppm</v>
      </c>
      <c r="AJ48" s="31" t="str">
        <f>'ABx data sorted by hole'!BT4</f>
        <v>ppm</v>
      </c>
      <c r="AK48" s="31" t="str">
        <f>'ABx data sorted by hole'!BU4</f>
        <v>ppm</v>
      </c>
      <c r="AL48" s="31" t="str">
        <f>'ABx data sorted by hole'!BV4</f>
        <v>ppm</v>
      </c>
      <c r="AM48" s="31" t="str">
        <f>'ABx data sorted by hole'!BW4</f>
        <v>ppm</v>
      </c>
      <c r="AN48" s="31" t="str">
        <f>'ABx data sorted by hole'!BY4</f>
        <v>ppm</v>
      </c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</row>
    <row r="49" spans="1:40" x14ac:dyDescent="0.25">
      <c r="A49" s="11" t="s">
        <v>216</v>
      </c>
      <c r="B49" s="10" t="s">
        <v>724</v>
      </c>
      <c r="C49" s="62" t="s">
        <v>239</v>
      </c>
      <c r="D49" s="27">
        <v>1</v>
      </c>
      <c r="E49" s="13">
        <v>2</v>
      </c>
      <c r="F49" s="6" t="s">
        <v>210</v>
      </c>
      <c r="G49" s="54" t="s">
        <v>229</v>
      </c>
      <c r="H49" s="54" t="s">
        <v>229</v>
      </c>
      <c r="I49" s="62">
        <v>132</v>
      </c>
      <c r="J49" s="62">
        <v>16.399999999999999</v>
      </c>
      <c r="K49" s="62">
        <v>21</v>
      </c>
      <c r="L49" s="62">
        <v>0.83</v>
      </c>
      <c r="M49" s="62">
        <v>2.5299999999999998</v>
      </c>
      <c r="N49" s="62">
        <v>1.67</v>
      </c>
      <c r="O49" s="62">
        <v>0.59</v>
      </c>
      <c r="P49" s="62">
        <v>27.4</v>
      </c>
      <c r="Q49" s="62">
        <v>2.4</v>
      </c>
      <c r="R49" s="62">
        <v>4.8</v>
      </c>
      <c r="S49" s="62">
        <v>0.62</v>
      </c>
      <c r="T49" s="62">
        <v>11.2</v>
      </c>
      <c r="U49" s="62">
        <v>0.23</v>
      </c>
      <c r="V49" s="62">
        <v>8.3000000000000007</v>
      </c>
      <c r="W49" s="62">
        <v>11</v>
      </c>
      <c r="X49" s="62">
        <v>2.76</v>
      </c>
      <c r="Y49" s="62">
        <v>11.2</v>
      </c>
      <c r="Z49" s="62">
        <v>85.5</v>
      </c>
      <c r="AA49" s="62">
        <v>2.63</v>
      </c>
      <c r="AB49" s="62">
        <v>2.4</v>
      </c>
      <c r="AC49" s="62">
        <v>13.8</v>
      </c>
      <c r="AD49" s="62">
        <v>0.6</v>
      </c>
      <c r="AE49" s="62">
        <v>0.4</v>
      </c>
      <c r="AF49" s="62">
        <v>6.25</v>
      </c>
      <c r="AG49" s="62">
        <v>0.68</v>
      </c>
      <c r="AH49" s="62">
        <v>0.28000000000000003</v>
      </c>
      <c r="AI49" s="62">
        <v>2.5</v>
      </c>
      <c r="AJ49" s="62">
        <v>412</v>
      </c>
      <c r="AK49" s="62">
        <v>1.8</v>
      </c>
      <c r="AL49" s="62">
        <v>15.4</v>
      </c>
      <c r="AM49" s="62">
        <v>1.85</v>
      </c>
      <c r="AN49" s="62">
        <v>175</v>
      </c>
    </row>
    <row r="50" spans="1:40" x14ac:dyDescent="0.25">
      <c r="A50" s="11" t="s">
        <v>216</v>
      </c>
      <c r="B50" s="10" t="s">
        <v>724</v>
      </c>
      <c r="C50" s="62" t="s">
        <v>240</v>
      </c>
      <c r="D50" s="27">
        <v>2</v>
      </c>
      <c r="E50" s="13">
        <v>3</v>
      </c>
      <c r="F50" s="6" t="s">
        <v>210</v>
      </c>
      <c r="G50" s="54" t="s">
        <v>229</v>
      </c>
      <c r="H50" s="54" t="s">
        <v>229</v>
      </c>
      <c r="I50" s="62">
        <v>95.3</v>
      </c>
      <c r="J50" s="62">
        <v>32.200000000000003</v>
      </c>
      <c r="K50" s="62">
        <v>11</v>
      </c>
      <c r="L50" s="62">
        <v>0.56999999999999995</v>
      </c>
      <c r="M50" s="62">
        <v>2.2599999999999998</v>
      </c>
      <c r="N50" s="62">
        <v>1.42</v>
      </c>
      <c r="O50" s="62">
        <v>0.52</v>
      </c>
      <c r="P50" s="62">
        <v>29.4</v>
      </c>
      <c r="Q50" s="62">
        <v>2.12</v>
      </c>
      <c r="R50" s="62">
        <v>4.47</v>
      </c>
      <c r="S50" s="62">
        <v>0.46</v>
      </c>
      <c r="T50" s="62">
        <v>9.6999999999999993</v>
      </c>
      <c r="U50" s="62">
        <v>0.19</v>
      </c>
      <c r="V50" s="62">
        <v>7.29</v>
      </c>
      <c r="W50" s="62">
        <v>10.4</v>
      </c>
      <c r="X50" s="62">
        <v>2.63</v>
      </c>
      <c r="Y50" s="62">
        <v>4.4000000000000004</v>
      </c>
      <c r="Z50" s="62">
        <v>92.4</v>
      </c>
      <c r="AA50" s="62">
        <v>2.1</v>
      </c>
      <c r="AB50" s="62">
        <v>2.2999999999999998</v>
      </c>
      <c r="AC50" s="62">
        <v>7.4</v>
      </c>
      <c r="AD50" s="62">
        <v>0.6</v>
      </c>
      <c r="AE50" s="62">
        <v>0.35</v>
      </c>
      <c r="AF50" s="62">
        <v>5.9</v>
      </c>
      <c r="AG50" s="62">
        <v>0.57999999999999996</v>
      </c>
      <c r="AH50" s="62">
        <v>0.21</v>
      </c>
      <c r="AI50" s="62">
        <v>2.2200000000000002</v>
      </c>
      <c r="AJ50" s="62">
        <v>368</v>
      </c>
      <c r="AK50" s="62">
        <v>1.5</v>
      </c>
      <c r="AL50" s="62">
        <v>12.1</v>
      </c>
      <c r="AM50" s="62">
        <v>1.3</v>
      </c>
      <c r="AN50" s="62">
        <v>155</v>
      </c>
    </row>
    <row r="51" spans="1:40" x14ac:dyDescent="0.25">
      <c r="A51" s="11" t="s">
        <v>216</v>
      </c>
      <c r="B51" s="10" t="s">
        <v>724</v>
      </c>
      <c r="C51" s="62" t="s">
        <v>241</v>
      </c>
      <c r="D51" s="27">
        <v>3</v>
      </c>
      <c r="E51" s="13">
        <v>4</v>
      </c>
      <c r="F51" s="6" t="s">
        <v>210</v>
      </c>
      <c r="G51" s="54" t="s">
        <v>229</v>
      </c>
      <c r="H51" s="54" t="s">
        <v>229</v>
      </c>
      <c r="I51" s="62">
        <v>141.5</v>
      </c>
      <c r="J51" s="62">
        <v>20.2</v>
      </c>
      <c r="K51" s="62">
        <v>12</v>
      </c>
      <c r="L51" s="62">
        <v>0.72</v>
      </c>
      <c r="M51" s="62">
        <v>3.02</v>
      </c>
      <c r="N51" s="62">
        <v>2.0099999999999998</v>
      </c>
      <c r="O51" s="62">
        <v>0.63</v>
      </c>
      <c r="P51" s="62">
        <v>23.7</v>
      </c>
      <c r="Q51" s="62">
        <v>3.03</v>
      </c>
      <c r="R51" s="62">
        <v>3.07</v>
      </c>
      <c r="S51" s="62">
        <v>0.61</v>
      </c>
      <c r="T51" s="62">
        <v>12.7</v>
      </c>
      <c r="U51" s="62">
        <v>0.23</v>
      </c>
      <c r="V51" s="62">
        <v>5.07</v>
      </c>
      <c r="W51" s="62">
        <v>14.2</v>
      </c>
      <c r="X51" s="62">
        <v>3.44</v>
      </c>
      <c r="Y51" s="62">
        <v>5.4</v>
      </c>
      <c r="Z51" s="62">
        <v>62.2</v>
      </c>
      <c r="AA51" s="62">
        <v>3.3</v>
      </c>
      <c r="AB51" s="62">
        <v>1.7</v>
      </c>
      <c r="AC51" s="62">
        <v>8.8000000000000007</v>
      </c>
      <c r="AD51" s="62">
        <v>0.3</v>
      </c>
      <c r="AE51" s="62">
        <v>0.49</v>
      </c>
      <c r="AF51" s="62">
        <v>5.39</v>
      </c>
      <c r="AG51" s="62">
        <v>0.41</v>
      </c>
      <c r="AH51" s="62">
        <v>0.3</v>
      </c>
      <c r="AI51" s="62">
        <v>1.62</v>
      </c>
      <c r="AJ51" s="62">
        <v>261</v>
      </c>
      <c r="AK51" s="62">
        <v>3</v>
      </c>
      <c r="AL51" s="62">
        <v>15.6</v>
      </c>
      <c r="AM51" s="62">
        <v>1.94</v>
      </c>
      <c r="AN51" s="62">
        <v>113</v>
      </c>
    </row>
    <row r="52" spans="1:40" x14ac:dyDescent="0.25">
      <c r="A52" s="11" t="s">
        <v>216</v>
      </c>
      <c r="B52" s="10" t="s">
        <v>724</v>
      </c>
      <c r="C52" s="62" t="s">
        <v>242</v>
      </c>
      <c r="D52" s="27">
        <v>4</v>
      </c>
      <c r="E52" s="13">
        <v>5</v>
      </c>
      <c r="F52" s="6" t="s">
        <v>210</v>
      </c>
      <c r="G52" s="54" t="s">
        <v>229</v>
      </c>
      <c r="H52" s="54" t="s">
        <v>229</v>
      </c>
      <c r="I52" s="62">
        <v>134</v>
      </c>
      <c r="J52" s="62">
        <v>18.8</v>
      </c>
      <c r="K52" s="62">
        <v>9</v>
      </c>
      <c r="L52" s="62">
        <v>0.56000000000000005</v>
      </c>
      <c r="M52" s="62">
        <v>3.39</v>
      </c>
      <c r="N52" s="62">
        <v>2.4500000000000002</v>
      </c>
      <c r="O52" s="62">
        <v>0.87</v>
      </c>
      <c r="P52" s="62">
        <v>27.7</v>
      </c>
      <c r="Q52" s="62">
        <v>3.46</v>
      </c>
      <c r="R52" s="62">
        <v>3.69</v>
      </c>
      <c r="S52" s="62">
        <v>0.69</v>
      </c>
      <c r="T52" s="62">
        <v>12.8</v>
      </c>
      <c r="U52" s="62">
        <v>0.34</v>
      </c>
      <c r="V52" s="62">
        <v>7.17</v>
      </c>
      <c r="W52" s="62">
        <v>16.100000000000001</v>
      </c>
      <c r="X52" s="62">
        <v>3.71</v>
      </c>
      <c r="Y52" s="62">
        <v>5.3</v>
      </c>
      <c r="Z52" s="62">
        <v>84.3</v>
      </c>
      <c r="AA52" s="62">
        <v>3.52</v>
      </c>
      <c r="AB52" s="62">
        <v>1.8</v>
      </c>
      <c r="AC52" s="62">
        <v>15.6</v>
      </c>
      <c r="AD52" s="62">
        <v>0.5</v>
      </c>
      <c r="AE52" s="62">
        <v>0.56999999999999995</v>
      </c>
      <c r="AF52" s="62">
        <v>5.72</v>
      </c>
      <c r="AG52" s="62">
        <v>0.59</v>
      </c>
      <c r="AH52" s="62">
        <v>0.31</v>
      </c>
      <c r="AI52" s="62">
        <v>2.33</v>
      </c>
      <c r="AJ52" s="62">
        <v>322</v>
      </c>
      <c r="AK52" s="62">
        <v>2.4</v>
      </c>
      <c r="AL52" s="62">
        <v>15.8</v>
      </c>
      <c r="AM52" s="62">
        <v>2.3199999999999998</v>
      </c>
      <c r="AN52" s="62">
        <v>150</v>
      </c>
    </row>
    <row r="53" spans="1:40" x14ac:dyDescent="0.25">
      <c r="A53" s="11" t="s">
        <v>216</v>
      </c>
      <c r="B53" s="10" t="s">
        <v>724</v>
      </c>
      <c r="C53" s="62" t="s">
        <v>243</v>
      </c>
      <c r="D53" s="27">
        <v>5</v>
      </c>
      <c r="E53" s="13">
        <v>6</v>
      </c>
      <c r="F53" s="6" t="s">
        <v>210</v>
      </c>
      <c r="G53" s="54" t="s">
        <v>229</v>
      </c>
      <c r="H53" s="54" t="s">
        <v>229</v>
      </c>
      <c r="I53" s="62">
        <v>178</v>
      </c>
      <c r="J53" s="62">
        <v>21.3</v>
      </c>
      <c r="K53" s="62">
        <v>9</v>
      </c>
      <c r="L53" s="62">
        <v>1.8</v>
      </c>
      <c r="M53" s="62">
        <v>5.46</v>
      </c>
      <c r="N53" s="62">
        <v>3.29</v>
      </c>
      <c r="O53" s="62">
        <v>1.1399999999999999</v>
      </c>
      <c r="P53" s="62">
        <v>30.4</v>
      </c>
      <c r="Q53" s="62">
        <v>5.24</v>
      </c>
      <c r="R53" s="62">
        <v>4.26</v>
      </c>
      <c r="S53" s="62">
        <v>1.1200000000000001</v>
      </c>
      <c r="T53" s="62">
        <v>16.399999999999999</v>
      </c>
      <c r="U53" s="62">
        <v>0.51</v>
      </c>
      <c r="V53" s="62">
        <v>7.24</v>
      </c>
      <c r="W53" s="62">
        <v>20.5</v>
      </c>
      <c r="X53" s="62">
        <v>5.01</v>
      </c>
      <c r="Y53" s="62">
        <v>16.600000000000001</v>
      </c>
      <c r="Z53" s="62">
        <v>86.1</v>
      </c>
      <c r="AA53" s="62">
        <v>4.37</v>
      </c>
      <c r="AB53" s="62">
        <v>2.2999999999999998</v>
      </c>
      <c r="AC53" s="62">
        <v>20.6</v>
      </c>
      <c r="AD53" s="62">
        <v>0.5</v>
      </c>
      <c r="AE53" s="62">
        <v>0.76</v>
      </c>
      <c r="AF53" s="62">
        <v>5.6</v>
      </c>
      <c r="AG53" s="62">
        <v>0.61</v>
      </c>
      <c r="AH53" s="62">
        <v>0.54</v>
      </c>
      <c r="AI53" s="62">
        <v>2.19</v>
      </c>
      <c r="AJ53" s="62">
        <v>338</v>
      </c>
      <c r="AK53" s="62">
        <v>2.2999999999999998</v>
      </c>
      <c r="AL53" s="62">
        <v>22.3</v>
      </c>
      <c r="AM53" s="62">
        <v>3.65</v>
      </c>
      <c r="AN53" s="62">
        <v>157</v>
      </c>
    </row>
    <row r="54" spans="1:40" x14ac:dyDescent="0.25">
      <c r="A54" s="11" t="s">
        <v>216</v>
      </c>
      <c r="B54" s="10" t="s">
        <v>724</v>
      </c>
      <c r="C54" s="62" t="s">
        <v>244</v>
      </c>
      <c r="D54" s="27">
        <v>6</v>
      </c>
      <c r="E54" s="13">
        <v>7</v>
      </c>
      <c r="F54" s="6" t="s">
        <v>210</v>
      </c>
      <c r="G54" s="54" t="s">
        <v>229</v>
      </c>
      <c r="H54" s="54" t="s">
        <v>229</v>
      </c>
      <c r="I54" s="62">
        <v>558</v>
      </c>
      <c r="J54" s="62">
        <v>107.5</v>
      </c>
      <c r="K54" s="62">
        <v>10</v>
      </c>
      <c r="L54" s="62">
        <v>1.68</v>
      </c>
      <c r="M54" s="62">
        <v>7.52</v>
      </c>
      <c r="N54" s="62">
        <v>4.76</v>
      </c>
      <c r="O54" s="62">
        <v>2.0499999999999998</v>
      </c>
      <c r="P54" s="62">
        <v>31.3</v>
      </c>
      <c r="Q54" s="62">
        <v>6.38</v>
      </c>
      <c r="R54" s="62">
        <v>4.6100000000000003</v>
      </c>
      <c r="S54" s="62">
        <v>1.48</v>
      </c>
      <c r="T54" s="62">
        <v>24.3</v>
      </c>
      <c r="U54" s="62">
        <v>0.72</v>
      </c>
      <c r="V54" s="62">
        <v>7.27</v>
      </c>
      <c r="W54" s="62">
        <v>29.6</v>
      </c>
      <c r="X54" s="62">
        <v>7.4</v>
      </c>
      <c r="Y54" s="62">
        <v>16.5</v>
      </c>
      <c r="Z54" s="62">
        <v>86.3</v>
      </c>
      <c r="AA54" s="62">
        <v>7.55</v>
      </c>
      <c r="AB54" s="62">
        <v>1.9</v>
      </c>
      <c r="AC54" s="62">
        <v>20.9</v>
      </c>
      <c r="AD54" s="62">
        <v>0.6</v>
      </c>
      <c r="AE54" s="62">
        <v>1.07</v>
      </c>
      <c r="AF54" s="62">
        <v>5.92</v>
      </c>
      <c r="AG54" s="62">
        <v>0.64</v>
      </c>
      <c r="AH54" s="62">
        <v>0.66</v>
      </c>
      <c r="AI54" s="62">
        <v>2.2400000000000002</v>
      </c>
      <c r="AJ54" s="62">
        <v>352</v>
      </c>
      <c r="AK54" s="62">
        <v>2.7</v>
      </c>
      <c r="AL54" s="62">
        <v>27.5</v>
      </c>
      <c r="AM54" s="62">
        <v>4.63</v>
      </c>
      <c r="AN54" s="62">
        <v>160</v>
      </c>
    </row>
    <row r="55" spans="1:40" x14ac:dyDescent="0.25">
      <c r="A55" s="11" t="s">
        <v>216</v>
      </c>
      <c r="B55" s="10" t="s">
        <v>724</v>
      </c>
      <c r="C55" s="62" t="s">
        <v>245</v>
      </c>
      <c r="D55" s="27">
        <v>7</v>
      </c>
      <c r="E55" s="13">
        <v>8</v>
      </c>
      <c r="F55" s="6" t="s">
        <v>210</v>
      </c>
      <c r="G55" s="54" t="s">
        <v>229</v>
      </c>
      <c r="H55" s="54" t="s">
        <v>229</v>
      </c>
      <c r="I55" s="62">
        <v>725</v>
      </c>
      <c r="J55" s="62">
        <v>197</v>
      </c>
      <c r="K55" s="62">
        <v>14</v>
      </c>
      <c r="L55" s="62">
        <v>1.54</v>
      </c>
      <c r="M55" s="62">
        <v>7.35</v>
      </c>
      <c r="N55" s="62">
        <v>5.23</v>
      </c>
      <c r="O55" s="62">
        <v>1.99</v>
      </c>
      <c r="P55" s="62">
        <v>27.9</v>
      </c>
      <c r="Q55" s="62">
        <v>7.34</v>
      </c>
      <c r="R55" s="62">
        <v>4.01</v>
      </c>
      <c r="S55" s="62">
        <v>1.58</v>
      </c>
      <c r="T55" s="62">
        <v>28.9</v>
      </c>
      <c r="U55" s="62">
        <v>0.82</v>
      </c>
      <c r="V55" s="62">
        <v>6.81</v>
      </c>
      <c r="W55" s="62">
        <v>34.5</v>
      </c>
      <c r="X55" s="62">
        <v>8.77</v>
      </c>
      <c r="Y55" s="62">
        <v>21.4</v>
      </c>
      <c r="Z55" s="62">
        <v>81.900000000000006</v>
      </c>
      <c r="AA55" s="62">
        <v>8.84</v>
      </c>
      <c r="AB55" s="62">
        <v>1.9</v>
      </c>
      <c r="AC55" s="62">
        <v>17.600000000000001</v>
      </c>
      <c r="AD55" s="62">
        <v>0.4</v>
      </c>
      <c r="AE55" s="62">
        <v>1.25</v>
      </c>
      <c r="AF55" s="62">
        <v>5.22</v>
      </c>
      <c r="AG55" s="62">
        <v>0.6</v>
      </c>
      <c r="AH55" s="62">
        <v>0.81</v>
      </c>
      <c r="AI55" s="62">
        <v>1.67</v>
      </c>
      <c r="AJ55" s="62">
        <v>374</v>
      </c>
      <c r="AK55" s="62">
        <v>5.2</v>
      </c>
      <c r="AL55" s="62">
        <v>30.8</v>
      </c>
      <c r="AM55" s="62">
        <v>5.17</v>
      </c>
      <c r="AN55" s="62">
        <v>147</v>
      </c>
    </row>
    <row r="56" spans="1:40" x14ac:dyDescent="0.25">
      <c r="A56" s="11" t="s">
        <v>216</v>
      </c>
      <c r="B56" s="10" t="s">
        <v>724</v>
      </c>
      <c r="C56" s="62" t="s">
        <v>246</v>
      </c>
      <c r="D56" s="27">
        <v>8</v>
      </c>
      <c r="E56" s="13">
        <v>9</v>
      </c>
      <c r="F56" s="6" t="s">
        <v>210</v>
      </c>
      <c r="G56" s="54" t="s">
        <v>229</v>
      </c>
      <c r="H56" s="54" t="s">
        <v>229</v>
      </c>
      <c r="I56" s="62">
        <v>196.5</v>
      </c>
      <c r="J56" s="62">
        <v>74.400000000000006</v>
      </c>
      <c r="K56" s="62">
        <v>11</v>
      </c>
      <c r="L56" s="62">
        <v>2.64</v>
      </c>
      <c r="M56" s="62">
        <v>5.66</v>
      </c>
      <c r="N56" s="62">
        <v>3.59</v>
      </c>
      <c r="O56" s="62">
        <v>1.38</v>
      </c>
      <c r="P56" s="62">
        <v>23.7</v>
      </c>
      <c r="Q56" s="62">
        <v>3.98</v>
      </c>
      <c r="R56" s="62">
        <v>3.6</v>
      </c>
      <c r="S56" s="62">
        <v>1.08</v>
      </c>
      <c r="T56" s="62">
        <v>15</v>
      </c>
      <c r="U56" s="62">
        <v>0.61</v>
      </c>
      <c r="V56" s="62">
        <v>6</v>
      </c>
      <c r="W56" s="62">
        <v>19.399999999999999</v>
      </c>
      <c r="X56" s="62">
        <v>4.8600000000000003</v>
      </c>
      <c r="Y56" s="62">
        <v>31.7</v>
      </c>
      <c r="Z56" s="62">
        <v>64.3</v>
      </c>
      <c r="AA56" s="62">
        <v>5.08</v>
      </c>
      <c r="AB56" s="62">
        <v>2.1</v>
      </c>
      <c r="AC56" s="62">
        <v>15.3</v>
      </c>
      <c r="AD56" s="62">
        <v>0.5</v>
      </c>
      <c r="AE56" s="62">
        <v>0.87</v>
      </c>
      <c r="AF56" s="62">
        <v>4.41</v>
      </c>
      <c r="AG56" s="62">
        <v>0.53</v>
      </c>
      <c r="AH56" s="62">
        <v>0.55000000000000004</v>
      </c>
      <c r="AI56" s="62">
        <v>1.33</v>
      </c>
      <c r="AJ56" s="62">
        <v>320</v>
      </c>
      <c r="AK56" s="62">
        <v>1.5</v>
      </c>
      <c r="AL56" s="62">
        <v>20.5</v>
      </c>
      <c r="AM56" s="62">
        <v>4.0199999999999996</v>
      </c>
      <c r="AN56" s="62">
        <v>134</v>
      </c>
    </row>
    <row r="57" spans="1:40" x14ac:dyDescent="0.25">
      <c r="A57" s="11" t="s">
        <v>216</v>
      </c>
      <c r="B57" s="10" t="s">
        <v>724</v>
      </c>
      <c r="C57" s="62" t="s">
        <v>247</v>
      </c>
      <c r="D57" s="27">
        <v>9</v>
      </c>
      <c r="E57" s="13">
        <v>10</v>
      </c>
      <c r="F57" s="6" t="s">
        <v>210</v>
      </c>
      <c r="G57" s="54" t="s">
        <v>229</v>
      </c>
      <c r="H57" s="54" t="s">
        <v>229</v>
      </c>
      <c r="I57" s="62">
        <v>280</v>
      </c>
      <c r="J57" s="62">
        <v>43.1</v>
      </c>
      <c r="K57" s="62">
        <v>13</v>
      </c>
      <c r="L57" s="62">
        <v>5.69</v>
      </c>
      <c r="M57" s="62">
        <v>5.6</v>
      </c>
      <c r="N57" s="62">
        <v>3.92</v>
      </c>
      <c r="O57" s="62">
        <v>1.44</v>
      </c>
      <c r="P57" s="62">
        <v>29.7</v>
      </c>
      <c r="Q57" s="62">
        <v>5.28</v>
      </c>
      <c r="R57" s="62">
        <v>3.67</v>
      </c>
      <c r="S57" s="62">
        <v>1.19</v>
      </c>
      <c r="T57" s="62">
        <v>16</v>
      </c>
      <c r="U57" s="62">
        <v>0.59</v>
      </c>
      <c r="V57" s="62">
        <v>7.01</v>
      </c>
      <c r="W57" s="62">
        <v>20.100000000000001</v>
      </c>
      <c r="X57" s="62">
        <v>4.8600000000000003</v>
      </c>
      <c r="Y57" s="62">
        <v>42.6</v>
      </c>
      <c r="Z57" s="62">
        <v>69.099999999999994</v>
      </c>
      <c r="AA57" s="62">
        <v>5.21</v>
      </c>
      <c r="AB57" s="62">
        <v>1.6</v>
      </c>
      <c r="AC57" s="62">
        <v>14.6</v>
      </c>
      <c r="AD57" s="62">
        <v>0.4</v>
      </c>
      <c r="AE57" s="62">
        <v>0.91</v>
      </c>
      <c r="AF57" s="62">
        <v>5.36</v>
      </c>
      <c r="AG57" s="62">
        <v>0.59</v>
      </c>
      <c r="AH57" s="62">
        <v>0.52</v>
      </c>
      <c r="AI57" s="62">
        <v>1.74</v>
      </c>
      <c r="AJ57" s="62">
        <v>366</v>
      </c>
      <c r="AK57" s="62">
        <v>1.8</v>
      </c>
      <c r="AL57" s="62">
        <v>23.8</v>
      </c>
      <c r="AM57" s="62">
        <v>4.1100000000000003</v>
      </c>
      <c r="AN57" s="62">
        <v>149</v>
      </c>
    </row>
    <row r="58" spans="1:40" x14ac:dyDescent="0.25">
      <c r="A58" s="11" t="s">
        <v>216</v>
      </c>
      <c r="B58" s="10" t="s">
        <v>724</v>
      </c>
      <c r="C58" s="62" t="s">
        <v>248</v>
      </c>
      <c r="D58" s="27">
        <v>10</v>
      </c>
      <c r="E58" s="13">
        <v>11</v>
      </c>
      <c r="F58" s="6" t="s">
        <v>210</v>
      </c>
      <c r="G58" s="54" t="s">
        <v>229</v>
      </c>
      <c r="H58" s="54" t="s">
        <v>229</v>
      </c>
      <c r="I58" s="62">
        <v>642</v>
      </c>
      <c r="J58" s="62">
        <v>101.5</v>
      </c>
      <c r="K58" s="62">
        <v>10</v>
      </c>
      <c r="L58" s="62">
        <v>3.68</v>
      </c>
      <c r="M58" s="62">
        <v>7.35</v>
      </c>
      <c r="N58" s="62">
        <v>5.14</v>
      </c>
      <c r="O58" s="62">
        <v>1.72</v>
      </c>
      <c r="P58" s="62">
        <v>24.2</v>
      </c>
      <c r="Q58" s="62">
        <v>6.85</v>
      </c>
      <c r="R58" s="62">
        <v>3.98</v>
      </c>
      <c r="S58" s="62">
        <v>1.46</v>
      </c>
      <c r="T58" s="62">
        <v>22.5</v>
      </c>
      <c r="U58" s="62">
        <v>0.67</v>
      </c>
      <c r="V58" s="62">
        <v>6.51</v>
      </c>
      <c r="W58" s="62">
        <v>27.5</v>
      </c>
      <c r="X58" s="62">
        <v>7.41</v>
      </c>
      <c r="Y58" s="62">
        <v>46.7</v>
      </c>
      <c r="Z58" s="62">
        <v>66.5</v>
      </c>
      <c r="AA58" s="62">
        <v>6.71</v>
      </c>
      <c r="AB58" s="62">
        <v>1.3</v>
      </c>
      <c r="AC58" s="62">
        <v>18.5</v>
      </c>
      <c r="AD58" s="62">
        <v>0.4</v>
      </c>
      <c r="AE58" s="62">
        <v>1.1599999999999999</v>
      </c>
      <c r="AF58" s="62">
        <v>4.68</v>
      </c>
      <c r="AG58" s="62">
        <v>0.56999999999999995</v>
      </c>
      <c r="AH58" s="62">
        <v>0.7</v>
      </c>
      <c r="AI58" s="62">
        <v>1.39</v>
      </c>
      <c r="AJ58" s="62">
        <v>336</v>
      </c>
      <c r="AK58" s="62">
        <v>2.2000000000000002</v>
      </c>
      <c r="AL58" s="62">
        <v>27.4</v>
      </c>
      <c r="AM58" s="62">
        <v>5.67</v>
      </c>
      <c r="AN58" s="62">
        <v>142</v>
      </c>
    </row>
    <row r="59" spans="1:40" x14ac:dyDescent="0.25">
      <c r="A59" s="11" t="s">
        <v>216</v>
      </c>
      <c r="B59" s="10" t="s">
        <v>724</v>
      </c>
      <c r="C59" s="62" t="s">
        <v>249</v>
      </c>
      <c r="D59" s="27">
        <v>11</v>
      </c>
      <c r="E59" s="13">
        <v>12</v>
      </c>
      <c r="F59" s="6" t="s">
        <v>210</v>
      </c>
      <c r="G59" s="54" t="s">
        <v>229</v>
      </c>
      <c r="H59" s="54" t="s">
        <v>229</v>
      </c>
      <c r="I59" s="62">
        <v>582</v>
      </c>
      <c r="J59" s="62">
        <v>76.3</v>
      </c>
      <c r="K59" s="62">
        <v>12</v>
      </c>
      <c r="L59" s="62">
        <v>2.48</v>
      </c>
      <c r="M59" s="62">
        <v>7.61</v>
      </c>
      <c r="N59" s="62">
        <v>5.32</v>
      </c>
      <c r="O59" s="62">
        <v>2.1</v>
      </c>
      <c r="P59" s="62">
        <v>26.7</v>
      </c>
      <c r="Q59" s="62">
        <v>6.26</v>
      </c>
      <c r="R59" s="62">
        <v>4.21</v>
      </c>
      <c r="S59" s="62">
        <v>1.44</v>
      </c>
      <c r="T59" s="62">
        <v>21</v>
      </c>
      <c r="U59" s="62">
        <v>0.85</v>
      </c>
      <c r="V59" s="62">
        <v>6.62</v>
      </c>
      <c r="W59" s="62">
        <v>29.2</v>
      </c>
      <c r="X59" s="62">
        <v>7.05</v>
      </c>
      <c r="Y59" s="62">
        <v>48.6</v>
      </c>
      <c r="Z59" s="62">
        <v>73.599999999999994</v>
      </c>
      <c r="AA59" s="62">
        <v>7.64</v>
      </c>
      <c r="AB59" s="62">
        <v>1.4</v>
      </c>
      <c r="AC59" s="62">
        <v>19.8</v>
      </c>
      <c r="AD59" s="62">
        <v>0.5</v>
      </c>
      <c r="AE59" s="62">
        <v>1.19</v>
      </c>
      <c r="AF59" s="62">
        <v>4.84</v>
      </c>
      <c r="AG59" s="62">
        <v>0.57999999999999996</v>
      </c>
      <c r="AH59" s="62">
        <v>0.82</v>
      </c>
      <c r="AI59" s="62">
        <v>1.57</v>
      </c>
      <c r="AJ59" s="62">
        <v>361</v>
      </c>
      <c r="AK59" s="62">
        <v>1.9</v>
      </c>
      <c r="AL59" s="62">
        <v>29.8</v>
      </c>
      <c r="AM59" s="62">
        <v>5.9</v>
      </c>
      <c r="AN59" s="62">
        <v>142</v>
      </c>
    </row>
    <row r="60" spans="1:40" x14ac:dyDescent="0.25">
      <c r="A60" s="11" t="s">
        <v>216</v>
      </c>
      <c r="B60" s="10" t="s">
        <v>724</v>
      </c>
      <c r="C60" s="62" t="s">
        <v>250</v>
      </c>
      <c r="D60" s="27">
        <v>12</v>
      </c>
      <c r="E60" s="13">
        <v>13</v>
      </c>
      <c r="F60" s="6" t="s">
        <v>210</v>
      </c>
      <c r="G60" s="54" t="s">
        <v>229</v>
      </c>
      <c r="H60" s="54" t="s">
        <v>229</v>
      </c>
      <c r="I60" s="62">
        <v>2800</v>
      </c>
      <c r="J60" s="62">
        <v>322</v>
      </c>
      <c r="K60" s="62">
        <v>11</v>
      </c>
      <c r="L60" s="62">
        <v>3.19</v>
      </c>
      <c r="M60" s="62">
        <v>20.9</v>
      </c>
      <c r="N60" s="62">
        <v>13.3</v>
      </c>
      <c r="O60" s="62">
        <v>6.06</v>
      </c>
      <c r="P60" s="62">
        <v>25.1</v>
      </c>
      <c r="Q60" s="62">
        <v>19.899999999999999</v>
      </c>
      <c r="R60" s="62">
        <v>3.15</v>
      </c>
      <c r="S60" s="62">
        <v>4.07</v>
      </c>
      <c r="T60" s="62">
        <v>118</v>
      </c>
      <c r="U60" s="62">
        <v>2</v>
      </c>
      <c r="V60" s="62">
        <v>6.01</v>
      </c>
      <c r="W60" s="62">
        <v>114</v>
      </c>
      <c r="X60" s="62">
        <v>32.700000000000003</v>
      </c>
      <c r="Y60" s="62">
        <v>22.2</v>
      </c>
      <c r="Z60" s="62">
        <v>82.1</v>
      </c>
      <c r="AA60" s="62">
        <v>26.5</v>
      </c>
      <c r="AB60" s="62">
        <v>4.2</v>
      </c>
      <c r="AC60" s="62">
        <v>24</v>
      </c>
      <c r="AD60" s="62">
        <v>0.4</v>
      </c>
      <c r="AE60" s="62">
        <v>3.26</v>
      </c>
      <c r="AF60" s="62">
        <v>4.74</v>
      </c>
      <c r="AG60" s="62">
        <v>0.51</v>
      </c>
      <c r="AH60" s="62">
        <v>1.8</v>
      </c>
      <c r="AI60" s="62">
        <v>1.48</v>
      </c>
      <c r="AJ60" s="62">
        <v>440</v>
      </c>
      <c r="AK60" s="62">
        <v>2.2999999999999998</v>
      </c>
      <c r="AL60" s="62">
        <v>91.8</v>
      </c>
      <c r="AM60" s="62">
        <v>12.7</v>
      </c>
      <c r="AN60" s="62">
        <v>124</v>
      </c>
    </row>
    <row r="61" spans="1:40" x14ac:dyDescent="0.25">
      <c r="A61" s="11" t="s">
        <v>216</v>
      </c>
      <c r="B61" s="10" t="s">
        <v>724</v>
      </c>
      <c r="C61" s="62" t="s">
        <v>251</v>
      </c>
      <c r="D61" s="27">
        <v>13</v>
      </c>
      <c r="E61" s="13">
        <v>14</v>
      </c>
      <c r="F61" s="6" t="s">
        <v>210</v>
      </c>
      <c r="G61" s="54" t="s">
        <v>229</v>
      </c>
      <c r="H61" s="54" t="s">
        <v>229</v>
      </c>
      <c r="I61" s="62">
        <v>1180</v>
      </c>
      <c r="J61" s="62">
        <v>117.5</v>
      </c>
      <c r="K61" s="62">
        <v>9</v>
      </c>
      <c r="L61" s="62">
        <v>2.41</v>
      </c>
      <c r="M61" s="62">
        <v>12.05</v>
      </c>
      <c r="N61" s="62">
        <v>7.42</v>
      </c>
      <c r="O61" s="62">
        <v>2.69</v>
      </c>
      <c r="P61" s="62">
        <v>27.4</v>
      </c>
      <c r="Q61" s="62">
        <v>10.050000000000001</v>
      </c>
      <c r="R61" s="62">
        <v>3.96</v>
      </c>
      <c r="S61" s="62">
        <v>2.4900000000000002</v>
      </c>
      <c r="T61" s="62">
        <v>39.4</v>
      </c>
      <c r="U61" s="62">
        <v>1.3</v>
      </c>
      <c r="V61" s="62">
        <v>6.94</v>
      </c>
      <c r="W61" s="62">
        <v>46.2</v>
      </c>
      <c r="X61" s="62">
        <v>11.8</v>
      </c>
      <c r="Y61" s="62">
        <v>49.9</v>
      </c>
      <c r="Z61" s="62">
        <v>68.2</v>
      </c>
      <c r="AA61" s="62">
        <v>12.75</v>
      </c>
      <c r="AB61" s="62">
        <v>1.9</v>
      </c>
      <c r="AC61" s="62">
        <v>27</v>
      </c>
      <c r="AD61" s="62">
        <v>0.5</v>
      </c>
      <c r="AE61" s="62">
        <v>1.86</v>
      </c>
      <c r="AF61" s="62">
        <v>5.1100000000000003</v>
      </c>
      <c r="AG61" s="62">
        <v>0.59</v>
      </c>
      <c r="AH61" s="62">
        <v>1.22</v>
      </c>
      <c r="AI61" s="62">
        <v>1.38</v>
      </c>
      <c r="AJ61" s="62">
        <v>384</v>
      </c>
      <c r="AK61" s="62">
        <v>1</v>
      </c>
      <c r="AL61" s="62">
        <v>43.5</v>
      </c>
      <c r="AM61" s="62">
        <v>7.85</v>
      </c>
      <c r="AN61" s="62">
        <v>151</v>
      </c>
    </row>
    <row r="62" spans="1:40" x14ac:dyDescent="0.25">
      <c r="A62" s="11" t="s">
        <v>216</v>
      </c>
      <c r="B62" s="10" t="s">
        <v>724</v>
      </c>
      <c r="C62" s="62" t="s">
        <v>252</v>
      </c>
      <c r="D62" s="27">
        <v>14</v>
      </c>
      <c r="E62" s="13">
        <v>15</v>
      </c>
      <c r="F62" s="6" t="s">
        <v>210</v>
      </c>
      <c r="G62" s="54" t="s">
        <v>229</v>
      </c>
      <c r="H62" s="54" t="s">
        <v>229</v>
      </c>
      <c r="I62" s="62">
        <v>494</v>
      </c>
      <c r="J62" s="62">
        <v>48.8</v>
      </c>
      <c r="K62" s="62">
        <v>16</v>
      </c>
      <c r="L62" s="62">
        <v>1.86</v>
      </c>
      <c r="M62" s="62">
        <v>10.15</v>
      </c>
      <c r="N62" s="62">
        <v>6.61</v>
      </c>
      <c r="O62" s="62">
        <v>2.25</v>
      </c>
      <c r="P62" s="62">
        <v>25.6</v>
      </c>
      <c r="Q62" s="62">
        <v>7.91</v>
      </c>
      <c r="R62" s="62">
        <v>3.67</v>
      </c>
      <c r="S62" s="62">
        <v>2.08</v>
      </c>
      <c r="T62" s="62">
        <v>25.3</v>
      </c>
      <c r="U62" s="62">
        <v>1.1200000000000001</v>
      </c>
      <c r="V62" s="62">
        <v>6.24</v>
      </c>
      <c r="W62" s="62">
        <v>31.8</v>
      </c>
      <c r="X62" s="62">
        <v>8.4600000000000009</v>
      </c>
      <c r="Y62" s="62">
        <v>44</v>
      </c>
      <c r="Z62" s="62">
        <v>57.4</v>
      </c>
      <c r="AA62" s="62">
        <v>8.4600000000000009</v>
      </c>
      <c r="AB62" s="62">
        <v>2.6</v>
      </c>
      <c r="AC62" s="62">
        <v>30.9</v>
      </c>
      <c r="AD62" s="62">
        <v>0.5</v>
      </c>
      <c r="AE62" s="62">
        <v>1.51</v>
      </c>
      <c r="AF62" s="62">
        <v>4.78</v>
      </c>
      <c r="AG62" s="62">
        <v>0.52</v>
      </c>
      <c r="AH62" s="62">
        <v>1.06</v>
      </c>
      <c r="AI62" s="62">
        <v>1.26</v>
      </c>
      <c r="AJ62" s="62">
        <v>305</v>
      </c>
      <c r="AK62" s="62">
        <v>5.9</v>
      </c>
      <c r="AL62" s="62">
        <v>37.799999999999997</v>
      </c>
      <c r="AM62" s="62">
        <v>7.34</v>
      </c>
      <c r="AN62" s="62">
        <v>138</v>
      </c>
    </row>
    <row r="63" spans="1:40" x14ac:dyDescent="0.25">
      <c r="A63" s="11" t="s">
        <v>216</v>
      </c>
      <c r="B63" s="10" t="s">
        <v>724</v>
      </c>
      <c r="C63" s="62" t="s">
        <v>253</v>
      </c>
      <c r="D63" s="27">
        <v>15</v>
      </c>
      <c r="E63" s="13">
        <v>16</v>
      </c>
      <c r="F63" s="6" t="s">
        <v>210</v>
      </c>
      <c r="G63" s="54" t="s">
        <v>229</v>
      </c>
      <c r="H63" s="54" t="s">
        <v>229</v>
      </c>
      <c r="I63" s="62">
        <v>308</v>
      </c>
      <c r="J63" s="62">
        <v>38.200000000000003</v>
      </c>
      <c r="K63" s="62">
        <v>9</v>
      </c>
      <c r="L63" s="62">
        <v>1.78</v>
      </c>
      <c r="M63" s="62">
        <v>9.8699999999999992</v>
      </c>
      <c r="N63" s="62">
        <v>6.39</v>
      </c>
      <c r="O63" s="62">
        <v>2.2799999999999998</v>
      </c>
      <c r="P63" s="62">
        <v>27.1</v>
      </c>
      <c r="Q63" s="62">
        <v>8.9499999999999993</v>
      </c>
      <c r="R63" s="62">
        <v>3.7</v>
      </c>
      <c r="S63" s="62">
        <v>2.09</v>
      </c>
      <c r="T63" s="62">
        <v>32.5</v>
      </c>
      <c r="U63" s="62">
        <v>0.89</v>
      </c>
      <c r="V63" s="62">
        <v>6.37</v>
      </c>
      <c r="W63" s="62">
        <v>38.200000000000003</v>
      </c>
      <c r="X63" s="62">
        <v>9.93</v>
      </c>
      <c r="Y63" s="62">
        <v>41.5</v>
      </c>
      <c r="Z63" s="62">
        <v>60.5</v>
      </c>
      <c r="AA63" s="62">
        <v>9.34</v>
      </c>
      <c r="AB63" s="62">
        <v>2.4</v>
      </c>
      <c r="AC63" s="62">
        <v>33.299999999999997</v>
      </c>
      <c r="AD63" s="62">
        <v>0.4</v>
      </c>
      <c r="AE63" s="62">
        <v>1.63</v>
      </c>
      <c r="AF63" s="62">
        <v>4.5999999999999996</v>
      </c>
      <c r="AG63" s="62">
        <v>0.53</v>
      </c>
      <c r="AH63" s="62">
        <v>1.04</v>
      </c>
      <c r="AI63" s="62">
        <v>1.4</v>
      </c>
      <c r="AJ63" s="62">
        <v>306</v>
      </c>
      <c r="AK63" s="62">
        <v>3</v>
      </c>
      <c r="AL63" s="62">
        <v>45.6</v>
      </c>
      <c r="AM63" s="62">
        <v>7.26</v>
      </c>
      <c r="AN63" s="62">
        <v>140</v>
      </c>
    </row>
    <row r="64" spans="1:40" x14ac:dyDescent="0.25">
      <c r="A64" s="11" t="s">
        <v>216</v>
      </c>
      <c r="B64" s="10" t="s">
        <v>724</v>
      </c>
      <c r="C64" s="62" t="s">
        <v>254</v>
      </c>
      <c r="D64" s="27">
        <v>16</v>
      </c>
      <c r="E64" s="13">
        <v>17</v>
      </c>
      <c r="F64" s="6" t="s">
        <v>210</v>
      </c>
      <c r="G64" s="54" t="s">
        <v>229</v>
      </c>
      <c r="H64" s="54" t="s">
        <v>229</v>
      </c>
      <c r="I64" s="62">
        <v>333</v>
      </c>
      <c r="J64" s="62">
        <v>39</v>
      </c>
      <c r="K64" s="62">
        <v>10</v>
      </c>
      <c r="L64" s="62">
        <v>1.84</v>
      </c>
      <c r="M64" s="62">
        <v>10.8</v>
      </c>
      <c r="N64" s="62">
        <v>7.07</v>
      </c>
      <c r="O64" s="62">
        <v>2.71</v>
      </c>
      <c r="P64" s="62">
        <v>25</v>
      </c>
      <c r="Q64" s="62">
        <v>9.06</v>
      </c>
      <c r="R64" s="62">
        <v>3.95</v>
      </c>
      <c r="S64" s="62">
        <v>2.08</v>
      </c>
      <c r="T64" s="62">
        <v>36.5</v>
      </c>
      <c r="U64" s="62">
        <v>1.04</v>
      </c>
      <c r="V64" s="62">
        <v>5.83</v>
      </c>
      <c r="W64" s="62">
        <v>40.9</v>
      </c>
      <c r="X64" s="62">
        <v>10.55</v>
      </c>
      <c r="Y64" s="62">
        <v>37.4</v>
      </c>
      <c r="Z64" s="62">
        <v>52.9</v>
      </c>
      <c r="AA64" s="62">
        <v>9.4700000000000006</v>
      </c>
      <c r="AB64" s="62">
        <v>2.4</v>
      </c>
      <c r="AC64" s="62">
        <v>30.6</v>
      </c>
      <c r="AD64" s="62">
        <v>0.4</v>
      </c>
      <c r="AE64" s="62">
        <v>1.44</v>
      </c>
      <c r="AF64" s="62">
        <v>4.6399999999999997</v>
      </c>
      <c r="AG64" s="62">
        <v>0.52</v>
      </c>
      <c r="AH64" s="62">
        <v>0.99</v>
      </c>
      <c r="AI64" s="62">
        <v>1.39</v>
      </c>
      <c r="AJ64" s="62">
        <v>296</v>
      </c>
      <c r="AK64" s="62">
        <v>4.3</v>
      </c>
      <c r="AL64" s="62">
        <v>44.6</v>
      </c>
      <c r="AM64" s="62">
        <v>7.05</v>
      </c>
      <c r="AN64" s="62">
        <v>135</v>
      </c>
    </row>
    <row r="65" spans="1:40" x14ac:dyDescent="0.25">
      <c r="A65" s="11" t="s">
        <v>216</v>
      </c>
      <c r="B65" s="10" t="s">
        <v>724</v>
      </c>
      <c r="C65" s="62" t="s">
        <v>255</v>
      </c>
      <c r="D65" s="27">
        <v>17</v>
      </c>
      <c r="E65" s="13">
        <v>18</v>
      </c>
      <c r="F65" s="6" t="s">
        <v>210</v>
      </c>
      <c r="G65" s="54" t="s">
        <v>229</v>
      </c>
      <c r="H65" s="54" t="s">
        <v>229</v>
      </c>
      <c r="I65" s="62">
        <v>287</v>
      </c>
      <c r="J65" s="62">
        <v>35.4</v>
      </c>
      <c r="K65" s="62">
        <v>12</v>
      </c>
      <c r="L65" s="62">
        <v>1.66</v>
      </c>
      <c r="M65" s="62">
        <v>21.3</v>
      </c>
      <c r="N65" s="62">
        <v>11.95</v>
      </c>
      <c r="O65" s="62">
        <v>5.64</v>
      </c>
      <c r="P65" s="62">
        <v>24.2</v>
      </c>
      <c r="Q65" s="62">
        <v>20.3</v>
      </c>
      <c r="R65" s="62">
        <v>4</v>
      </c>
      <c r="S65" s="62">
        <v>3.93</v>
      </c>
      <c r="T65" s="62">
        <v>91.1</v>
      </c>
      <c r="U65" s="62">
        <v>1.56</v>
      </c>
      <c r="V65" s="62">
        <v>6</v>
      </c>
      <c r="W65" s="62">
        <v>107.5</v>
      </c>
      <c r="X65" s="62">
        <v>28.9</v>
      </c>
      <c r="Y65" s="62">
        <v>43.2</v>
      </c>
      <c r="Z65" s="62">
        <v>60.3</v>
      </c>
      <c r="AA65" s="62">
        <v>23.2</v>
      </c>
      <c r="AB65" s="62">
        <v>1.5</v>
      </c>
      <c r="AC65" s="62">
        <v>41.4</v>
      </c>
      <c r="AD65" s="62">
        <v>0.5</v>
      </c>
      <c r="AE65" s="62">
        <v>3.32</v>
      </c>
      <c r="AF65" s="62">
        <v>4.67</v>
      </c>
      <c r="AG65" s="62">
        <v>0.52</v>
      </c>
      <c r="AH65" s="62">
        <v>1.56</v>
      </c>
      <c r="AI65" s="62">
        <v>1.54</v>
      </c>
      <c r="AJ65" s="62">
        <v>325</v>
      </c>
      <c r="AK65" s="62">
        <v>3.2</v>
      </c>
      <c r="AL65" s="62">
        <v>90.1</v>
      </c>
      <c r="AM65" s="62">
        <v>11.55</v>
      </c>
      <c r="AN65" s="62">
        <v>135</v>
      </c>
    </row>
    <row r="66" spans="1:40" x14ac:dyDescent="0.25">
      <c r="A66" s="11" t="s">
        <v>216</v>
      </c>
      <c r="B66" s="10" t="s">
        <v>724</v>
      </c>
      <c r="C66" s="62" t="s">
        <v>256</v>
      </c>
      <c r="D66" s="27">
        <v>18</v>
      </c>
      <c r="E66" s="13">
        <v>19</v>
      </c>
      <c r="F66" s="6" t="s">
        <v>210</v>
      </c>
      <c r="G66" s="54" t="s">
        <v>229</v>
      </c>
      <c r="H66" s="54" t="s">
        <v>229</v>
      </c>
      <c r="I66" s="62">
        <v>402</v>
      </c>
      <c r="J66" s="62">
        <v>47.2</v>
      </c>
      <c r="K66" s="62">
        <v>14</v>
      </c>
      <c r="L66" s="62">
        <v>1.5</v>
      </c>
      <c r="M66" s="62">
        <v>16</v>
      </c>
      <c r="N66" s="62">
        <v>9.1999999999999993</v>
      </c>
      <c r="O66" s="62">
        <v>3.39</v>
      </c>
      <c r="P66" s="62">
        <v>25.5</v>
      </c>
      <c r="Q66" s="62">
        <v>14.65</v>
      </c>
      <c r="R66" s="62">
        <v>4.04</v>
      </c>
      <c r="S66" s="62">
        <v>3.03</v>
      </c>
      <c r="T66" s="62">
        <v>64.3</v>
      </c>
      <c r="U66" s="62">
        <v>1.38</v>
      </c>
      <c r="V66" s="62">
        <v>6.77</v>
      </c>
      <c r="W66" s="62">
        <v>65.2</v>
      </c>
      <c r="X66" s="62">
        <v>17.45</v>
      </c>
      <c r="Y66" s="62">
        <v>45.9</v>
      </c>
      <c r="Z66" s="62">
        <v>63.3</v>
      </c>
      <c r="AA66" s="62">
        <v>14.4</v>
      </c>
      <c r="AB66" s="62">
        <v>1.6</v>
      </c>
      <c r="AC66" s="62">
        <v>48</v>
      </c>
      <c r="AD66" s="62">
        <v>0.5</v>
      </c>
      <c r="AE66" s="62">
        <v>2.2000000000000002</v>
      </c>
      <c r="AF66" s="62">
        <v>4.38</v>
      </c>
      <c r="AG66" s="62">
        <v>0.56000000000000005</v>
      </c>
      <c r="AH66" s="62">
        <v>1.35</v>
      </c>
      <c r="AI66" s="62">
        <v>1.32</v>
      </c>
      <c r="AJ66" s="62">
        <v>376</v>
      </c>
      <c r="AK66" s="62">
        <v>9.1999999999999993</v>
      </c>
      <c r="AL66" s="62">
        <v>71.5</v>
      </c>
      <c r="AM66" s="62">
        <v>9.27</v>
      </c>
      <c r="AN66" s="62">
        <v>134</v>
      </c>
    </row>
    <row r="67" spans="1:40" x14ac:dyDescent="0.25">
      <c r="A67" s="11" t="s">
        <v>216</v>
      </c>
      <c r="B67" s="10" t="s">
        <v>725</v>
      </c>
      <c r="C67" s="62" t="s">
        <v>257</v>
      </c>
      <c r="D67" s="27">
        <v>1</v>
      </c>
      <c r="E67" s="13">
        <v>2</v>
      </c>
      <c r="F67" s="6" t="s">
        <v>210</v>
      </c>
      <c r="G67" s="54" t="s">
        <v>229</v>
      </c>
      <c r="H67" s="54" t="s">
        <v>229</v>
      </c>
      <c r="I67" s="62">
        <v>152</v>
      </c>
      <c r="J67" s="62">
        <v>26.7</v>
      </c>
      <c r="K67" s="62">
        <v>26</v>
      </c>
      <c r="L67" s="62">
        <v>1.45</v>
      </c>
      <c r="M67" s="62">
        <v>7.24</v>
      </c>
      <c r="N67" s="62">
        <v>4.6399999999999997</v>
      </c>
      <c r="O67" s="62">
        <v>1.91</v>
      </c>
      <c r="P67" s="62">
        <v>30.6</v>
      </c>
      <c r="Q67" s="62">
        <v>7.2</v>
      </c>
      <c r="R67" s="62">
        <v>6.69</v>
      </c>
      <c r="S67" s="62">
        <v>1.52</v>
      </c>
      <c r="T67" s="62">
        <v>32.799999999999997</v>
      </c>
      <c r="U67" s="62">
        <v>0.74</v>
      </c>
      <c r="V67" s="62">
        <v>10.15</v>
      </c>
      <c r="W67" s="62">
        <v>34.6</v>
      </c>
      <c r="X67" s="62">
        <v>8.69</v>
      </c>
      <c r="Y67" s="62">
        <v>28.5</v>
      </c>
      <c r="Z67" s="62">
        <v>53</v>
      </c>
      <c r="AA67" s="62">
        <v>8.2100000000000009</v>
      </c>
      <c r="AB67" s="62">
        <v>2.1</v>
      </c>
      <c r="AC67" s="62">
        <v>26.9</v>
      </c>
      <c r="AD67" s="62">
        <v>0.7</v>
      </c>
      <c r="AE67" s="62">
        <v>1.1200000000000001</v>
      </c>
      <c r="AF67" s="62">
        <v>6.11</v>
      </c>
      <c r="AG67" s="62">
        <v>0.85</v>
      </c>
      <c r="AH67" s="62">
        <v>0.64</v>
      </c>
      <c r="AI67" s="62">
        <v>2.0099999999999998</v>
      </c>
      <c r="AJ67" s="62">
        <v>501</v>
      </c>
      <c r="AK67" s="62">
        <v>4.4000000000000004</v>
      </c>
      <c r="AL67" s="62">
        <v>38.1</v>
      </c>
      <c r="AM67" s="62">
        <v>4.67</v>
      </c>
      <c r="AN67" s="62">
        <v>228</v>
      </c>
    </row>
    <row r="68" spans="1:40" x14ac:dyDescent="0.25">
      <c r="A68" s="11" t="s">
        <v>216</v>
      </c>
      <c r="B68" s="10" t="s">
        <v>725</v>
      </c>
      <c r="C68" s="62" t="s">
        <v>258</v>
      </c>
      <c r="D68" s="27">
        <v>2</v>
      </c>
      <c r="E68" s="13">
        <v>3</v>
      </c>
      <c r="F68" s="6" t="s">
        <v>210</v>
      </c>
      <c r="G68" s="54" t="s">
        <v>229</v>
      </c>
      <c r="H68" s="54" t="s">
        <v>229</v>
      </c>
      <c r="I68" s="62">
        <v>53.9</v>
      </c>
      <c r="J68" s="62">
        <v>20.399999999999999</v>
      </c>
      <c r="K68" s="62">
        <v>12</v>
      </c>
      <c r="L68" s="62">
        <v>0.89</v>
      </c>
      <c r="M68" s="62">
        <v>3.37</v>
      </c>
      <c r="N68" s="62">
        <v>2.21</v>
      </c>
      <c r="O68" s="62">
        <v>0.73</v>
      </c>
      <c r="P68" s="62">
        <v>33.799999999999997</v>
      </c>
      <c r="Q68" s="62">
        <v>3.43</v>
      </c>
      <c r="R68" s="62">
        <v>5.14</v>
      </c>
      <c r="S68" s="62">
        <v>0.65</v>
      </c>
      <c r="T68" s="62">
        <v>11</v>
      </c>
      <c r="U68" s="62">
        <v>0.44</v>
      </c>
      <c r="V68" s="62">
        <v>7.71</v>
      </c>
      <c r="W68" s="62">
        <v>13.8</v>
      </c>
      <c r="X68" s="62">
        <v>3.51</v>
      </c>
      <c r="Y68" s="62">
        <v>12.4</v>
      </c>
      <c r="Z68" s="62">
        <v>106</v>
      </c>
      <c r="AA68" s="62">
        <v>3.15</v>
      </c>
      <c r="AB68" s="62">
        <v>2.2000000000000002</v>
      </c>
      <c r="AC68" s="62">
        <v>6.7</v>
      </c>
      <c r="AD68" s="62">
        <v>0.6</v>
      </c>
      <c r="AE68" s="62">
        <v>0.57999999999999996</v>
      </c>
      <c r="AF68" s="62">
        <v>6.54</v>
      </c>
      <c r="AG68" s="62">
        <v>0.74</v>
      </c>
      <c r="AH68" s="62">
        <v>0.26</v>
      </c>
      <c r="AI68" s="62">
        <v>2.69</v>
      </c>
      <c r="AJ68" s="62">
        <v>838</v>
      </c>
      <c r="AK68" s="62">
        <v>5.8</v>
      </c>
      <c r="AL68" s="62">
        <v>15.1</v>
      </c>
      <c r="AM68" s="62">
        <v>2.37</v>
      </c>
      <c r="AN68" s="62">
        <v>165</v>
      </c>
    </row>
    <row r="69" spans="1:40" x14ac:dyDescent="0.25">
      <c r="A69" s="11" t="s">
        <v>216</v>
      </c>
      <c r="B69" s="10" t="s">
        <v>725</v>
      </c>
      <c r="C69" s="62" t="s">
        <v>259</v>
      </c>
      <c r="D69" s="27">
        <v>3</v>
      </c>
      <c r="E69" s="13">
        <v>4</v>
      </c>
      <c r="F69" s="6" t="s">
        <v>210</v>
      </c>
      <c r="G69" s="54" t="s">
        <v>229</v>
      </c>
      <c r="H69" s="54" t="s">
        <v>229</v>
      </c>
      <c r="I69" s="62">
        <v>30.9</v>
      </c>
      <c r="J69" s="62">
        <v>28.3</v>
      </c>
      <c r="K69" s="62">
        <v>8</v>
      </c>
      <c r="L69" s="62">
        <v>0.67</v>
      </c>
      <c r="M69" s="62">
        <v>3</v>
      </c>
      <c r="N69" s="62">
        <v>2</v>
      </c>
      <c r="O69" s="62">
        <v>0.57999999999999996</v>
      </c>
      <c r="P69" s="62">
        <v>31</v>
      </c>
      <c r="Q69" s="62">
        <v>2.82</v>
      </c>
      <c r="R69" s="62">
        <v>7.24</v>
      </c>
      <c r="S69" s="62">
        <v>0.62</v>
      </c>
      <c r="T69" s="62">
        <v>9.6999999999999993</v>
      </c>
      <c r="U69" s="62">
        <v>0.34</v>
      </c>
      <c r="V69" s="62">
        <v>12.3</v>
      </c>
      <c r="W69" s="62">
        <v>12</v>
      </c>
      <c r="X69" s="62">
        <v>2.91</v>
      </c>
      <c r="Y69" s="62">
        <v>6.4</v>
      </c>
      <c r="Z69" s="62">
        <v>66.8</v>
      </c>
      <c r="AA69" s="62">
        <v>3.05</v>
      </c>
      <c r="AB69" s="62">
        <v>2.8</v>
      </c>
      <c r="AC69" s="62">
        <v>6.9</v>
      </c>
      <c r="AD69" s="62">
        <v>0.9</v>
      </c>
      <c r="AE69" s="62">
        <v>0.45</v>
      </c>
      <c r="AF69" s="62">
        <v>10</v>
      </c>
      <c r="AG69" s="62">
        <v>0.98</v>
      </c>
      <c r="AH69" s="62">
        <v>0.31</v>
      </c>
      <c r="AI69" s="62">
        <v>2.2400000000000002</v>
      </c>
      <c r="AJ69" s="62">
        <v>589</v>
      </c>
      <c r="AK69" s="62">
        <v>2.1</v>
      </c>
      <c r="AL69" s="62">
        <v>12</v>
      </c>
      <c r="AM69" s="62">
        <v>2.17</v>
      </c>
      <c r="AN69" s="62">
        <v>260</v>
      </c>
    </row>
    <row r="70" spans="1:40" x14ac:dyDescent="0.25">
      <c r="A70" s="11" t="s">
        <v>216</v>
      </c>
      <c r="B70" s="10" t="s">
        <v>725</v>
      </c>
      <c r="C70" s="62" t="s">
        <v>260</v>
      </c>
      <c r="D70" s="27">
        <v>4</v>
      </c>
      <c r="E70" s="13">
        <v>5</v>
      </c>
      <c r="F70" s="6" t="s">
        <v>210</v>
      </c>
      <c r="G70" s="54" t="s">
        <v>229</v>
      </c>
      <c r="H70" s="54" t="s">
        <v>229</v>
      </c>
      <c r="I70" s="62">
        <v>37.1</v>
      </c>
      <c r="J70" s="62">
        <v>31.2</v>
      </c>
      <c r="K70" s="62">
        <v>7</v>
      </c>
      <c r="L70" s="62">
        <v>0.72</v>
      </c>
      <c r="M70" s="62">
        <v>3.37</v>
      </c>
      <c r="N70" s="62">
        <v>2.14</v>
      </c>
      <c r="O70" s="62">
        <v>0.72</v>
      </c>
      <c r="P70" s="62">
        <v>33.200000000000003</v>
      </c>
      <c r="Q70" s="62">
        <v>2.72</v>
      </c>
      <c r="R70" s="62">
        <v>8.07</v>
      </c>
      <c r="S70" s="62">
        <v>0.66</v>
      </c>
      <c r="T70" s="62">
        <v>10.199999999999999</v>
      </c>
      <c r="U70" s="62">
        <v>0.41</v>
      </c>
      <c r="V70" s="62">
        <v>13.1</v>
      </c>
      <c r="W70" s="62">
        <v>13.9</v>
      </c>
      <c r="X70" s="62">
        <v>3.12</v>
      </c>
      <c r="Y70" s="62">
        <v>8.8000000000000007</v>
      </c>
      <c r="Z70" s="62">
        <v>73.400000000000006</v>
      </c>
      <c r="AA70" s="62">
        <v>3.25</v>
      </c>
      <c r="AB70" s="62">
        <v>2.6</v>
      </c>
      <c r="AC70" s="62">
        <v>5</v>
      </c>
      <c r="AD70" s="62">
        <v>0.9</v>
      </c>
      <c r="AE70" s="62">
        <v>0.47</v>
      </c>
      <c r="AF70" s="62">
        <v>10.65</v>
      </c>
      <c r="AG70" s="62">
        <v>1.1299999999999999</v>
      </c>
      <c r="AH70" s="62">
        <v>0.34</v>
      </c>
      <c r="AI70" s="62">
        <v>2.17</v>
      </c>
      <c r="AJ70" s="62">
        <v>669</v>
      </c>
      <c r="AK70" s="62">
        <v>1.6</v>
      </c>
      <c r="AL70" s="62">
        <v>14</v>
      </c>
      <c r="AM70" s="62">
        <v>2.16</v>
      </c>
      <c r="AN70" s="62">
        <v>299</v>
      </c>
    </row>
    <row r="71" spans="1:40" x14ac:dyDescent="0.25">
      <c r="A71" s="11" t="s">
        <v>216</v>
      </c>
      <c r="B71" s="10" t="s">
        <v>725</v>
      </c>
      <c r="C71" s="62" t="s">
        <v>261</v>
      </c>
      <c r="D71" s="27">
        <v>5</v>
      </c>
      <c r="E71" s="13">
        <v>6</v>
      </c>
      <c r="F71" s="6" t="s">
        <v>210</v>
      </c>
      <c r="G71" s="54" t="s">
        <v>229</v>
      </c>
      <c r="H71" s="54" t="s">
        <v>229</v>
      </c>
      <c r="I71" s="62">
        <v>115.5</v>
      </c>
      <c r="J71" s="62">
        <v>178.5</v>
      </c>
      <c r="K71" s="62">
        <v>8</v>
      </c>
      <c r="L71" s="62">
        <v>0.95</v>
      </c>
      <c r="M71" s="62">
        <v>3.98</v>
      </c>
      <c r="N71" s="62">
        <v>2.92</v>
      </c>
      <c r="O71" s="62">
        <v>1</v>
      </c>
      <c r="P71" s="62">
        <v>30.8</v>
      </c>
      <c r="Q71" s="62">
        <v>3.61</v>
      </c>
      <c r="R71" s="62">
        <v>6.61</v>
      </c>
      <c r="S71" s="62">
        <v>0.87</v>
      </c>
      <c r="T71" s="62">
        <v>22.4</v>
      </c>
      <c r="U71" s="62">
        <v>0.4</v>
      </c>
      <c r="V71" s="62">
        <v>11.45</v>
      </c>
      <c r="W71" s="62">
        <v>18</v>
      </c>
      <c r="X71" s="62">
        <v>5.0999999999999996</v>
      </c>
      <c r="Y71" s="62">
        <v>10</v>
      </c>
      <c r="Z71" s="62">
        <v>66.2</v>
      </c>
      <c r="AA71" s="62">
        <v>3.76</v>
      </c>
      <c r="AB71" s="62">
        <v>2.6</v>
      </c>
      <c r="AC71" s="62">
        <v>10</v>
      </c>
      <c r="AD71" s="62">
        <v>0.8</v>
      </c>
      <c r="AE71" s="62">
        <v>0.6</v>
      </c>
      <c r="AF71" s="62">
        <v>8.33</v>
      </c>
      <c r="AG71" s="62">
        <v>0.95</v>
      </c>
      <c r="AH71" s="62">
        <v>0.38</v>
      </c>
      <c r="AI71" s="62">
        <v>2.19</v>
      </c>
      <c r="AJ71" s="62">
        <v>666</v>
      </c>
      <c r="AK71" s="62">
        <v>6.1</v>
      </c>
      <c r="AL71" s="62">
        <v>16.8</v>
      </c>
      <c r="AM71" s="62">
        <v>2.64</v>
      </c>
      <c r="AN71" s="62">
        <v>237</v>
      </c>
    </row>
    <row r="72" spans="1:40" x14ac:dyDescent="0.25">
      <c r="A72" s="11" t="s">
        <v>216</v>
      </c>
      <c r="B72" s="10" t="s">
        <v>725</v>
      </c>
      <c r="C72" s="62" t="s">
        <v>262</v>
      </c>
      <c r="D72" s="27">
        <v>6</v>
      </c>
      <c r="E72" s="13">
        <v>7</v>
      </c>
      <c r="F72" s="6" t="s">
        <v>210</v>
      </c>
      <c r="G72" s="54" t="s">
        <v>229</v>
      </c>
      <c r="H72" s="54" t="s">
        <v>229</v>
      </c>
      <c r="I72" s="62">
        <v>266</v>
      </c>
      <c r="J72" s="62">
        <v>122</v>
      </c>
      <c r="K72" s="62">
        <v>6</v>
      </c>
      <c r="L72" s="62">
        <v>0.92</v>
      </c>
      <c r="M72" s="62">
        <v>5.7</v>
      </c>
      <c r="N72" s="62">
        <v>3.48</v>
      </c>
      <c r="O72" s="62">
        <v>1.22</v>
      </c>
      <c r="P72" s="62">
        <v>25</v>
      </c>
      <c r="Q72" s="62">
        <v>4.57</v>
      </c>
      <c r="R72" s="62">
        <v>5.64</v>
      </c>
      <c r="S72" s="62">
        <v>1.1000000000000001</v>
      </c>
      <c r="T72" s="62">
        <v>14.2</v>
      </c>
      <c r="U72" s="62">
        <v>0.62</v>
      </c>
      <c r="V72" s="62">
        <v>10.8</v>
      </c>
      <c r="W72" s="62">
        <v>21.9</v>
      </c>
      <c r="X72" s="62">
        <v>5.04</v>
      </c>
      <c r="Y72" s="62">
        <v>19.600000000000001</v>
      </c>
      <c r="Z72" s="62">
        <v>81.599999999999994</v>
      </c>
      <c r="AA72" s="62">
        <v>4.82</v>
      </c>
      <c r="AB72" s="62">
        <v>2.7</v>
      </c>
      <c r="AC72" s="62">
        <v>2.8</v>
      </c>
      <c r="AD72" s="62">
        <v>0.7</v>
      </c>
      <c r="AE72" s="62">
        <v>0.83</v>
      </c>
      <c r="AF72" s="62">
        <v>7.63</v>
      </c>
      <c r="AG72" s="62">
        <v>0.85</v>
      </c>
      <c r="AH72" s="62">
        <v>0.6</v>
      </c>
      <c r="AI72" s="62">
        <v>2.66</v>
      </c>
      <c r="AJ72" s="62">
        <v>463</v>
      </c>
      <c r="AK72" s="62">
        <v>4</v>
      </c>
      <c r="AL72" s="62">
        <v>24.3</v>
      </c>
      <c r="AM72" s="62">
        <v>4.63</v>
      </c>
      <c r="AN72" s="62">
        <v>225</v>
      </c>
    </row>
    <row r="73" spans="1:40" x14ac:dyDescent="0.25">
      <c r="A73" s="11" t="s">
        <v>216</v>
      </c>
      <c r="B73" s="10" t="s">
        <v>725</v>
      </c>
      <c r="C73" s="62" t="s">
        <v>263</v>
      </c>
      <c r="D73" s="27">
        <v>7</v>
      </c>
      <c r="E73" s="13">
        <v>8</v>
      </c>
      <c r="F73" s="6" t="s">
        <v>210</v>
      </c>
      <c r="G73" s="54" t="s">
        <v>229</v>
      </c>
      <c r="H73" s="54" t="s">
        <v>229</v>
      </c>
      <c r="I73" s="62">
        <v>334</v>
      </c>
      <c r="J73" s="62">
        <v>62.7</v>
      </c>
      <c r="K73" s="62">
        <v>5</v>
      </c>
      <c r="L73" s="62">
        <v>1.22</v>
      </c>
      <c r="M73" s="62">
        <v>5.92</v>
      </c>
      <c r="N73" s="62">
        <v>3.52</v>
      </c>
      <c r="O73" s="62">
        <v>0.94</v>
      </c>
      <c r="P73" s="62">
        <v>27.6</v>
      </c>
      <c r="Q73" s="62">
        <v>4.96</v>
      </c>
      <c r="R73" s="62">
        <v>6.07</v>
      </c>
      <c r="S73" s="62">
        <v>1.1299999999999999</v>
      </c>
      <c r="T73" s="62">
        <v>14.5</v>
      </c>
      <c r="U73" s="62">
        <v>0.57999999999999996</v>
      </c>
      <c r="V73" s="62">
        <v>10.6</v>
      </c>
      <c r="W73" s="62">
        <v>18.899999999999999</v>
      </c>
      <c r="X73" s="62">
        <v>4.38</v>
      </c>
      <c r="Y73" s="62">
        <v>15.4</v>
      </c>
      <c r="Z73" s="62">
        <v>77</v>
      </c>
      <c r="AA73" s="62">
        <v>4.1399999999999997</v>
      </c>
      <c r="AB73" s="62">
        <v>2.1</v>
      </c>
      <c r="AC73" s="62">
        <v>4.7</v>
      </c>
      <c r="AD73" s="62">
        <v>0.6</v>
      </c>
      <c r="AE73" s="62">
        <v>0.84</v>
      </c>
      <c r="AF73" s="62">
        <v>7.45</v>
      </c>
      <c r="AG73" s="62">
        <v>0.86</v>
      </c>
      <c r="AH73" s="62">
        <v>0.59</v>
      </c>
      <c r="AI73" s="62">
        <v>2.2599999999999998</v>
      </c>
      <c r="AJ73" s="62">
        <v>388</v>
      </c>
      <c r="AK73" s="62">
        <v>3.6</v>
      </c>
      <c r="AL73" s="62">
        <v>24.7</v>
      </c>
      <c r="AM73" s="62">
        <v>4.05</v>
      </c>
      <c r="AN73" s="62">
        <v>227</v>
      </c>
    </row>
    <row r="74" spans="1:40" x14ac:dyDescent="0.25">
      <c r="A74" s="11" t="s">
        <v>216</v>
      </c>
      <c r="B74" s="10" t="s">
        <v>725</v>
      </c>
      <c r="C74" s="62" t="s">
        <v>264</v>
      </c>
      <c r="D74" s="27">
        <v>8</v>
      </c>
      <c r="E74" s="13">
        <v>9</v>
      </c>
      <c r="F74" s="6" t="s">
        <v>210</v>
      </c>
      <c r="G74" s="54" t="s">
        <v>229</v>
      </c>
      <c r="H74" s="54" t="s">
        <v>229</v>
      </c>
      <c r="I74" s="62">
        <v>252</v>
      </c>
      <c r="J74" s="62">
        <v>59</v>
      </c>
      <c r="K74" s="62">
        <v>6</v>
      </c>
      <c r="L74" s="62">
        <v>0.8</v>
      </c>
      <c r="M74" s="62">
        <v>4.76</v>
      </c>
      <c r="N74" s="62">
        <v>3.36</v>
      </c>
      <c r="O74" s="62">
        <v>1.1399999999999999</v>
      </c>
      <c r="P74" s="62">
        <v>27.8</v>
      </c>
      <c r="Q74" s="62">
        <v>4.43</v>
      </c>
      <c r="R74" s="62">
        <v>6.55</v>
      </c>
      <c r="S74" s="62">
        <v>0.97</v>
      </c>
      <c r="T74" s="62">
        <v>12.9</v>
      </c>
      <c r="U74" s="62">
        <v>0.49</v>
      </c>
      <c r="V74" s="62">
        <v>11.05</v>
      </c>
      <c r="W74" s="62">
        <v>16.600000000000001</v>
      </c>
      <c r="X74" s="62">
        <v>4.0599999999999996</v>
      </c>
      <c r="Y74" s="62">
        <v>12.8</v>
      </c>
      <c r="Z74" s="62">
        <v>68.8</v>
      </c>
      <c r="AA74" s="62">
        <v>4.2699999999999996</v>
      </c>
      <c r="AB74" s="62">
        <v>2.2999999999999998</v>
      </c>
      <c r="AC74" s="62">
        <v>3.2</v>
      </c>
      <c r="AD74" s="62">
        <v>0.8</v>
      </c>
      <c r="AE74" s="62">
        <v>0.67</v>
      </c>
      <c r="AF74" s="62">
        <v>9.09</v>
      </c>
      <c r="AG74" s="62">
        <v>0.94</v>
      </c>
      <c r="AH74" s="62">
        <v>0.46</v>
      </c>
      <c r="AI74" s="62">
        <v>2.17</v>
      </c>
      <c r="AJ74" s="62">
        <v>403</v>
      </c>
      <c r="AK74" s="62">
        <v>5.0999999999999996</v>
      </c>
      <c r="AL74" s="62">
        <v>22</v>
      </c>
      <c r="AM74" s="62">
        <v>3.6</v>
      </c>
      <c r="AN74" s="62">
        <v>240</v>
      </c>
    </row>
    <row r="75" spans="1:40" x14ac:dyDescent="0.25">
      <c r="A75" s="11" t="s">
        <v>216</v>
      </c>
      <c r="B75" s="10" t="s">
        <v>725</v>
      </c>
      <c r="C75" s="62" t="s">
        <v>265</v>
      </c>
      <c r="D75" s="27">
        <v>9</v>
      </c>
      <c r="E75" s="13">
        <v>10</v>
      </c>
      <c r="F75" s="6" t="s">
        <v>210</v>
      </c>
      <c r="G75" s="54" t="s">
        <v>229</v>
      </c>
      <c r="H75" s="54" t="s">
        <v>229</v>
      </c>
      <c r="I75" s="62">
        <v>299</v>
      </c>
      <c r="J75" s="62">
        <v>49.5</v>
      </c>
      <c r="K75" s="62" t="s">
        <v>207</v>
      </c>
      <c r="L75" s="62">
        <v>0.99</v>
      </c>
      <c r="M75" s="62">
        <v>6.53</v>
      </c>
      <c r="N75" s="62">
        <v>3.89</v>
      </c>
      <c r="O75" s="62">
        <v>1.46</v>
      </c>
      <c r="P75" s="62">
        <v>27.5</v>
      </c>
      <c r="Q75" s="62">
        <v>4.79</v>
      </c>
      <c r="R75" s="62">
        <v>6.19</v>
      </c>
      <c r="S75" s="62">
        <v>1.3</v>
      </c>
      <c r="T75" s="62">
        <v>13.4</v>
      </c>
      <c r="U75" s="62">
        <v>0.67</v>
      </c>
      <c r="V75" s="62">
        <v>11.45</v>
      </c>
      <c r="W75" s="62">
        <v>17.399999999999999</v>
      </c>
      <c r="X75" s="62">
        <v>3.96</v>
      </c>
      <c r="Y75" s="62">
        <v>14</v>
      </c>
      <c r="Z75" s="62">
        <v>71.599999999999994</v>
      </c>
      <c r="AA75" s="62">
        <v>4.9800000000000004</v>
      </c>
      <c r="AB75" s="62">
        <v>2.2000000000000002</v>
      </c>
      <c r="AC75" s="62">
        <v>4.5999999999999996</v>
      </c>
      <c r="AD75" s="62">
        <v>0.7</v>
      </c>
      <c r="AE75" s="62">
        <v>1</v>
      </c>
      <c r="AF75" s="62">
        <v>8.9700000000000006</v>
      </c>
      <c r="AG75" s="62">
        <v>0.93</v>
      </c>
      <c r="AH75" s="62">
        <v>0.68</v>
      </c>
      <c r="AI75" s="62">
        <v>2.34</v>
      </c>
      <c r="AJ75" s="62">
        <v>474</v>
      </c>
      <c r="AK75" s="62">
        <v>2.8</v>
      </c>
      <c r="AL75" s="62">
        <v>26</v>
      </c>
      <c r="AM75" s="62">
        <v>4.76</v>
      </c>
      <c r="AN75" s="62">
        <v>223</v>
      </c>
    </row>
    <row r="76" spans="1:40" x14ac:dyDescent="0.25">
      <c r="A76" s="11" t="s">
        <v>216</v>
      </c>
      <c r="B76" s="10" t="s">
        <v>725</v>
      </c>
      <c r="C76" s="62" t="s">
        <v>266</v>
      </c>
      <c r="D76" s="27">
        <v>10</v>
      </c>
      <c r="E76" s="13">
        <v>11</v>
      </c>
      <c r="F76" s="6" t="s">
        <v>210</v>
      </c>
      <c r="G76" s="54" t="s">
        <v>229</v>
      </c>
      <c r="H76" s="54" t="s">
        <v>229</v>
      </c>
      <c r="I76" s="62">
        <v>103.5</v>
      </c>
      <c r="J76" s="62">
        <v>28.5</v>
      </c>
      <c r="K76" s="62">
        <v>7</v>
      </c>
      <c r="L76" s="62">
        <v>1.0900000000000001</v>
      </c>
      <c r="M76" s="62">
        <v>6.04</v>
      </c>
      <c r="N76" s="62">
        <v>3.54</v>
      </c>
      <c r="O76" s="62">
        <v>1.29</v>
      </c>
      <c r="P76" s="62">
        <v>30.4</v>
      </c>
      <c r="Q76" s="62">
        <v>4.74</v>
      </c>
      <c r="R76" s="62">
        <v>6.1</v>
      </c>
      <c r="S76" s="62">
        <v>1.18</v>
      </c>
      <c r="T76" s="62">
        <v>16.600000000000001</v>
      </c>
      <c r="U76" s="62">
        <v>0.6</v>
      </c>
      <c r="V76" s="62">
        <v>10.9</v>
      </c>
      <c r="W76" s="62">
        <v>19.7</v>
      </c>
      <c r="X76" s="62">
        <v>4.6900000000000004</v>
      </c>
      <c r="Y76" s="62">
        <v>17.399999999999999</v>
      </c>
      <c r="Z76" s="62">
        <v>69.5</v>
      </c>
      <c r="AA76" s="62">
        <v>5.23</v>
      </c>
      <c r="AB76" s="62">
        <v>1.7</v>
      </c>
      <c r="AC76" s="62">
        <v>9.5</v>
      </c>
      <c r="AD76" s="62">
        <v>0.7</v>
      </c>
      <c r="AE76" s="62">
        <v>0.83</v>
      </c>
      <c r="AF76" s="62">
        <v>8.2200000000000006</v>
      </c>
      <c r="AG76" s="62">
        <v>0.94</v>
      </c>
      <c r="AH76" s="62">
        <v>0.61</v>
      </c>
      <c r="AI76" s="62">
        <v>2.2200000000000002</v>
      </c>
      <c r="AJ76" s="62">
        <v>546</v>
      </c>
      <c r="AK76" s="62">
        <v>1.9</v>
      </c>
      <c r="AL76" s="62">
        <v>25.1</v>
      </c>
      <c r="AM76" s="62">
        <v>3.83</v>
      </c>
      <c r="AN76" s="62">
        <v>220</v>
      </c>
    </row>
    <row r="77" spans="1:40" x14ac:dyDescent="0.25">
      <c r="A77" s="11" t="s">
        <v>216</v>
      </c>
      <c r="B77" s="10" t="s">
        <v>725</v>
      </c>
      <c r="C77" s="62" t="s">
        <v>267</v>
      </c>
      <c r="D77" s="27">
        <v>11</v>
      </c>
      <c r="E77" s="13">
        <v>12</v>
      </c>
      <c r="F77" s="6" t="s">
        <v>210</v>
      </c>
      <c r="G77" s="54" t="s">
        <v>229</v>
      </c>
      <c r="H77" s="54" t="s">
        <v>229</v>
      </c>
      <c r="I77" s="62">
        <v>84.3</v>
      </c>
      <c r="J77" s="62">
        <v>111.5</v>
      </c>
      <c r="K77" s="62">
        <v>6</v>
      </c>
      <c r="L77" s="62">
        <v>1.44</v>
      </c>
      <c r="M77" s="62">
        <v>21.7</v>
      </c>
      <c r="N77" s="62">
        <v>11.1</v>
      </c>
      <c r="O77" s="62">
        <v>6</v>
      </c>
      <c r="P77" s="62">
        <v>29.8</v>
      </c>
      <c r="Q77" s="62">
        <v>22</v>
      </c>
      <c r="R77" s="62">
        <v>6.52</v>
      </c>
      <c r="S77" s="62">
        <v>4.0999999999999996</v>
      </c>
      <c r="T77" s="62">
        <v>106.5</v>
      </c>
      <c r="U77" s="62">
        <v>1.58</v>
      </c>
      <c r="V77" s="62">
        <v>11.35</v>
      </c>
      <c r="W77" s="62">
        <v>131.5</v>
      </c>
      <c r="X77" s="62">
        <v>33.200000000000003</v>
      </c>
      <c r="Y77" s="62">
        <v>17.2</v>
      </c>
      <c r="Z77" s="62">
        <v>83</v>
      </c>
      <c r="AA77" s="62">
        <v>28.3</v>
      </c>
      <c r="AB77" s="62">
        <v>2.6</v>
      </c>
      <c r="AC77" s="62">
        <v>13.1</v>
      </c>
      <c r="AD77" s="62">
        <v>0.8</v>
      </c>
      <c r="AE77" s="62">
        <v>3.41</v>
      </c>
      <c r="AF77" s="62">
        <v>8.6199999999999992</v>
      </c>
      <c r="AG77" s="62">
        <v>1</v>
      </c>
      <c r="AH77" s="62">
        <v>1.57</v>
      </c>
      <c r="AI77" s="62">
        <v>2.14</v>
      </c>
      <c r="AJ77" s="62">
        <v>468</v>
      </c>
      <c r="AK77" s="62">
        <v>2.2999999999999998</v>
      </c>
      <c r="AL77" s="62">
        <v>106.5</v>
      </c>
      <c r="AM77" s="62">
        <v>10.35</v>
      </c>
      <c r="AN77" s="62">
        <v>226</v>
      </c>
    </row>
    <row r="78" spans="1:40" x14ac:dyDescent="0.25">
      <c r="A78" s="11" t="s">
        <v>216</v>
      </c>
      <c r="B78" s="10" t="s">
        <v>725</v>
      </c>
      <c r="C78" s="62" t="s">
        <v>268</v>
      </c>
      <c r="D78" s="27">
        <v>12</v>
      </c>
      <c r="E78" s="13">
        <v>13</v>
      </c>
      <c r="F78" s="6" t="s">
        <v>210</v>
      </c>
      <c r="G78" s="54" t="s">
        <v>229</v>
      </c>
      <c r="H78" s="54" t="s">
        <v>229</v>
      </c>
      <c r="I78" s="62">
        <v>71.3</v>
      </c>
      <c r="J78" s="62">
        <v>98.4</v>
      </c>
      <c r="K78" s="62" t="s">
        <v>207</v>
      </c>
      <c r="L78" s="62">
        <v>1.18</v>
      </c>
      <c r="M78" s="62">
        <v>18.649999999999999</v>
      </c>
      <c r="N78" s="62">
        <v>9.7200000000000006</v>
      </c>
      <c r="O78" s="62">
        <v>5.94</v>
      </c>
      <c r="P78" s="62">
        <v>28.5</v>
      </c>
      <c r="Q78" s="62">
        <v>22.3</v>
      </c>
      <c r="R78" s="62">
        <v>6.45</v>
      </c>
      <c r="S78" s="62">
        <v>3.52</v>
      </c>
      <c r="T78" s="62">
        <v>110.5</v>
      </c>
      <c r="U78" s="62">
        <v>1.2</v>
      </c>
      <c r="V78" s="62">
        <v>11.45</v>
      </c>
      <c r="W78" s="62">
        <v>136.5</v>
      </c>
      <c r="X78" s="62">
        <v>34.4</v>
      </c>
      <c r="Y78" s="62">
        <v>14.6</v>
      </c>
      <c r="Z78" s="62">
        <v>68.599999999999994</v>
      </c>
      <c r="AA78" s="62">
        <v>29</v>
      </c>
      <c r="AB78" s="62">
        <v>2.4</v>
      </c>
      <c r="AC78" s="62">
        <v>11.6</v>
      </c>
      <c r="AD78" s="62">
        <v>0.7</v>
      </c>
      <c r="AE78" s="62">
        <v>3.28</v>
      </c>
      <c r="AF78" s="62">
        <v>8.82</v>
      </c>
      <c r="AG78" s="62">
        <v>0.99</v>
      </c>
      <c r="AH78" s="62">
        <v>1.44</v>
      </c>
      <c r="AI78" s="62">
        <v>2.2999999999999998</v>
      </c>
      <c r="AJ78" s="62">
        <v>445</v>
      </c>
      <c r="AK78" s="62">
        <v>1.8</v>
      </c>
      <c r="AL78" s="62">
        <v>82.1</v>
      </c>
      <c r="AM78" s="62">
        <v>8.85</v>
      </c>
      <c r="AN78" s="62">
        <v>227</v>
      </c>
    </row>
    <row r="79" spans="1:40" x14ac:dyDescent="0.25">
      <c r="A79" s="11" t="s">
        <v>216</v>
      </c>
      <c r="B79" s="10" t="s">
        <v>725</v>
      </c>
      <c r="C79" s="62" t="s">
        <v>269</v>
      </c>
      <c r="D79" s="27">
        <v>13</v>
      </c>
      <c r="E79" s="13">
        <v>14</v>
      </c>
      <c r="F79" s="6" t="s">
        <v>210</v>
      </c>
      <c r="G79" s="54" t="s">
        <v>229</v>
      </c>
      <c r="H79" s="54" t="s">
        <v>229</v>
      </c>
      <c r="I79" s="62">
        <v>74.5</v>
      </c>
      <c r="J79" s="62">
        <v>65</v>
      </c>
      <c r="K79" s="62" t="s">
        <v>207</v>
      </c>
      <c r="L79" s="62">
        <v>1.04</v>
      </c>
      <c r="M79" s="62">
        <v>12.15</v>
      </c>
      <c r="N79" s="62">
        <v>6.56</v>
      </c>
      <c r="O79" s="62">
        <v>3.54</v>
      </c>
      <c r="P79" s="62">
        <v>29.8</v>
      </c>
      <c r="Q79" s="62">
        <v>13.05</v>
      </c>
      <c r="R79" s="62">
        <v>7.04</v>
      </c>
      <c r="S79" s="62">
        <v>2.35</v>
      </c>
      <c r="T79" s="62">
        <v>59.2</v>
      </c>
      <c r="U79" s="62">
        <v>0.85</v>
      </c>
      <c r="V79" s="62">
        <v>13.1</v>
      </c>
      <c r="W79" s="62">
        <v>72.5</v>
      </c>
      <c r="X79" s="62">
        <v>17.649999999999999</v>
      </c>
      <c r="Y79" s="62">
        <v>13.4</v>
      </c>
      <c r="Z79" s="62">
        <v>74.5</v>
      </c>
      <c r="AA79" s="62">
        <v>15.3</v>
      </c>
      <c r="AB79" s="62">
        <v>2.2999999999999998</v>
      </c>
      <c r="AC79" s="62">
        <v>9.6</v>
      </c>
      <c r="AD79" s="62">
        <v>0.8</v>
      </c>
      <c r="AE79" s="62">
        <v>1.98</v>
      </c>
      <c r="AF79" s="62">
        <v>9.3699999999999992</v>
      </c>
      <c r="AG79" s="62">
        <v>1.08</v>
      </c>
      <c r="AH79" s="62">
        <v>0.91</v>
      </c>
      <c r="AI79" s="62">
        <v>2.3199999999999998</v>
      </c>
      <c r="AJ79" s="62">
        <v>500</v>
      </c>
      <c r="AK79" s="62">
        <v>2.4</v>
      </c>
      <c r="AL79" s="62">
        <v>54.2</v>
      </c>
      <c r="AM79" s="62">
        <v>6.11</v>
      </c>
      <c r="AN79" s="62">
        <v>255</v>
      </c>
    </row>
    <row r="80" spans="1:40" x14ac:dyDescent="0.25">
      <c r="A80" s="11" t="s">
        <v>216</v>
      </c>
      <c r="B80" s="10" t="s">
        <v>725</v>
      </c>
      <c r="C80" s="62" t="s">
        <v>270</v>
      </c>
      <c r="D80" s="27">
        <v>14</v>
      </c>
      <c r="E80" s="13">
        <v>15</v>
      </c>
      <c r="F80" s="6" t="s">
        <v>210</v>
      </c>
      <c r="G80" s="54" t="s">
        <v>229</v>
      </c>
      <c r="H80" s="54" t="s">
        <v>229</v>
      </c>
      <c r="I80" s="62">
        <v>46</v>
      </c>
      <c r="J80" s="62">
        <v>45.4</v>
      </c>
      <c r="K80" s="62" t="s">
        <v>207</v>
      </c>
      <c r="L80" s="62">
        <v>0.96</v>
      </c>
      <c r="M80" s="62">
        <v>10.35</v>
      </c>
      <c r="N80" s="62">
        <v>5.98</v>
      </c>
      <c r="O80" s="62">
        <v>2.31</v>
      </c>
      <c r="P80" s="62">
        <v>31.6</v>
      </c>
      <c r="Q80" s="62">
        <v>9.86</v>
      </c>
      <c r="R80" s="62">
        <v>7.18</v>
      </c>
      <c r="S80" s="62">
        <v>2.14</v>
      </c>
      <c r="T80" s="62">
        <v>42.5</v>
      </c>
      <c r="U80" s="62">
        <v>0.83</v>
      </c>
      <c r="V80" s="62">
        <v>13.2</v>
      </c>
      <c r="W80" s="62">
        <v>50.8</v>
      </c>
      <c r="X80" s="62">
        <v>12.3</v>
      </c>
      <c r="Y80" s="62">
        <v>11.1</v>
      </c>
      <c r="Z80" s="62">
        <v>79</v>
      </c>
      <c r="AA80" s="62">
        <v>10.7</v>
      </c>
      <c r="AB80" s="62">
        <v>2.7</v>
      </c>
      <c r="AC80" s="62">
        <v>9.8000000000000007</v>
      </c>
      <c r="AD80" s="62">
        <v>0.9</v>
      </c>
      <c r="AE80" s="62">
        <v>1.48</v>
      </c>
      <c r="AF80" s="62">
        <v>9.6300000000000008</v>
      </c>
      <c r="AG80" s="62">
        <v>1.0900000000000001</v>
      </c>
      <c r="AH80" s="62">
        <v>0.92</v>
      </c>
      <c r="AI80" s="62">
        <v>2.2400000000000002</v>
      </c>
      <c r="AJ80" s="62">
        <v>502</v>
      </c>
      <c r="AK80" s="62">
        <v>2.1</v>
      </c>
      <c r="AL80" s="62">
        <v>51.6</v>
      </c>
      <c r="AM80" s="62">
        <v>5.76</v>
      </c>
      <c r="AN80" s="62">
        <v>264</v>
      </c>
    </row>
    <row r="81" spans="1:40" x14ac:dyDescent="0.25">
      <c r="A81" s="11" t="s">
        <v>216</v>
      </c>
      <c r="B81" s="10" t="s">
        <v>725</v>
      </c>
      <c r="C81" s="62" t="s">
        <v>271</v>
      </c>
      <c r="D81" s="27">
        <v>15</v>
      </c>
      <c r="E81" s="13">
        <v>16</v>
      </c>
      <c r="F81" s="6" t="s">
        <v>210</v>
      </c>
      <c r="G81" s="54" t="s">
        <v>229</v>
      </c>
      <c r="H81" s="54" t="s">
        <v>229</v>
      </c>
      <c r="I81" s="62">
        <v>56.7</v>
      </c>
      <c r="J81" s="62">
        <v>52</v>
      </c>
      <c r="K81" s="62">
        <v>5</v>
      </c>
      <c r="L81" s="62">
        <v>0.98</v>
      </c>
      <c r="M81" s="62">
        <v>12.05</v>
      </c>
      <c r="N81" s="62">
        <v>6.95</v>
      </c>
      <c r="O81" s="62">
        <v>3.27</v>
      </c>
      <c r="P81" s="62">
        <v>30.4</v>
      </c>
      <c r="Q81" s="62">
        <v>12.9</v>
      </c>
      <c r="R81" s="62">
        <v>7.69</v>
      </c>
      <c r="S81" s="62">
        <v>2.41</v>
      </c>
      <c r="T81" s="62">
        <v>59.3</v>
      </c>
      <c r="U81" s="62">
        <v>0.91</v>
      </c>
      <c r="V81" s="62">
        <v>13.4</v>
      </c>
      <c r="W81" s="62">
        <v>68.400000000000006</v>
      </c>
      <c r="X81" s="62">
        <v>17.100000000000001</v>
      </c>
      <c r="Y81" s="62">
        <v>13.2</v>
      </c>
      <c r="Z81" s="62">
        <v>82</v>
      </c>
      <c r="AA81" s="62">
        <v>15</v>
      </c>
      <c r="AB81" s="62">
        <v>2.4</v>
      </c>
      <c r="AC81" s="62">
        <v>11.8</v>
      </c>
      <c r="AD81" s="62">
        <v>0.9</v>
      </c>
      <c r="AE81" s="62">
        <v>2.0099999999999998</v>
      </c>
      <c r="AF81" s="62">
        <v>9.11</v>
      </c>
      <c r="AG81" s="62">
        <v>1.08</v>
      </c>
      <c r="AH81" s="62">
        <v>1.06</v>
      </c>
      <c r="AI81" s="62">
        <v>2.23</v>
      </c>
      <c r="AJ81" s="62">
        <v>487</v>
      </c>
      <c r="AK81" s="62">
        <v>2.4</v>
      </c>
      <c r="AL81" s="62">
        <v>61.8</v>
      </c>
      <c r="AM81" s="62">
        <v>6.65</v>
      </c>
      <c r="AN81" s="62">
        <v>264</v>
      </c>
    </row>
    <row r="82" spans="1:40" x14ac:dyDescent="0.25">
      <c r="A82" s="11" t="s">
        <v>216</v>
      </c>
      <c r="B82" s="10" t="s">
        <v>725</v>
      </c>
      <c r="C82" s="62" t="s">
        <v>272</v>
      </c>
      <c r="D82" s="27">
        <v>16</v>
      </c>
      <c r="E82" s="13">
        <v>17</v>
      </c>
      <c r="F82" s="6" t="s">
        <v>210</v>
      </c>
      <c r="G82" s="54" t="s">
        <v>229</v>
      </c>
      <c r="H82" s="54" t="s">
        <v>229</v>
      </c>
      <c r="I82" s="62">
        <v>55.3</v>
      </c>
      <c r="J82" s="62">
        <v>94.7</v>
      </c>
      <c r="K82" s="62" t="s">
        <v>207</v>
      </c>
      <c r="L82" s="62">
        <v>0.72</v>
      </c>
      <c r="M82" s="62">
        <v>18</v>
      </c>
      <c r="N82" s="62">
        <v>8.9</v>
      </c>
      <c r="O82" s="62">
        <v>5.89</v>
      </c>
      <c r="P82" s="62">
        <v>31.9</v>
      </c>
      <c r="Q82" s="62">
        <v>22</v>
      </c>
      <c r="R82" s="62">
        <v>7.77</v>
      </c>
      <c r="S82" s="62">
        <v>3.3</v>
      </c>
      <c r="T82" s="62">
        <v>112.5</v>
      </c>
      <c r="U82" s="62">
        <v>0.98</v>
      </c>
      <c r="V82" s="62">
        <v>14.4</v>
      </c>
      <c r="W82" s="62">
        <v>136.5</v>
      </c>
      <c r="X82" s="62">
        <v>32.799999999999997</v>
      </c>
      <c r="Y82" s="62">
        <v>12.2</v>
      </c>
      <c r="Z82" s="62">
        <v>87.3</v>
      </c>
      <c r="AA82" s="62">
        <v>29.7</v>
      </c>
      <c r="AB82" s="62">
        <v>2.9</v>
      </c>
      <c r="AC82" s="62">
        <v>11.2</v>
      </c>
      <c r="AD82" s="62">
        <v>0.9</v>
      </c>
      <c r="AE82" s="62">
        <v>3.18</v>
      </c>
      <c r="AF82" s="62">
        <v>9.69</v>
      </c>
      <c r="AG82" s="62">
        <v>1.1299999999999999</v>
      </c>
      <c r="AH82" s="62">
        <v>1.22</v>
      </c>
      <c r="AI82" s="62">
        <v>2.5</v>
      </c>
      <c r="AJ82" s="62">
        <v>505</v>
      </c>
      <c r="AK82" s="62">
        <v>2.5</v>
      </c>
      <c r="AL82" s="62">
        <v>74.7</v>
      </c>
      <c r="AM82" s="62">
        <v>7.73</v>
      </c>
      <c r="AN82" s="62">
        <v>278</v>
      </c>
    </row>
    <row r="83" spans="1:40" x14ac:dyDescent="0.25">
      <c r="A83" s="11" t="s">
        <v>216</v>
      </c>
      <c r="B83" s="10" t="s">
        <v>726</v>
      </c>
      <c r="C83" s="62" t="s">
        <v>273</v>
      </c>
      <c r="D83" s="27">
        <v>0</v>
      </c>
      <c r="E83" s="13">
        <v>1</v>
      </c>
      <c r="F83" s="6" t="s">
        <v>210</v>
      </c>
      <c r="G83" s="54" t="s">
        <v>229</v>
      </c>
      <c r="H83" s="54" t="s">
        <v>229</v>
      </c>
      <c r="I83" s="62">
        <v>82.7</v>
      </c>
      <c r="J83" s="62">
        <v>52.3</v>
      </c>
      <c r="K83" s="62">
        <v>32</v>
      </c>
      <c r="L83" s="62">
        <v>1.77</v>
      </c>
      <c r="M83" s="62">
        <v>9.1199999999999992</v>
      </c>
      <c r="N83" s="62">
        <v>5.0199999999999996</v>
      </c>
      <c r="O83" s="62">
        <v>3.37</v>
      </c>
      <c r="P83" s="62">
        <v>27.7</v>
      </c>
      <c r="Q83" s="62">
        <v>11.95</v>
      </c>
      <c r="R83" s="62">
        <v>6.8</v>
      </c>
      <c r="S83" s="62">
        <v>1.83</v>
      </c>
      <c r="T83" s="62">
        <v>60.3</v>
      </c>
      <c r="U83" s="62">
        <v>0.66</v>
      </c>
      <c r="V83" s="62">
        <v>12.9</v>
      </c>
      <c r="W83" s="62">
        <v>76.099999999999994</v>
      </c>
      <c r="X83" s="62">
        <v>18.45</v>
      </c>
      <c r="Y83" s="62">
        <v>16.3</v>
      </c>
      <c r="Z83" s="62">
        <v>56.8</v>
      </c>
      <c r="AA83" s="62">
        <v>17.2</v>
      </c>
      <c r="AB83" s="62">
        <v>2.7</v>
      </c>
      <c r="AC83" s="62">
        <v>13.1</v>
      </c>
      <c r="AD83" s="62">
        <v>0.9</v>
      </c>
      <c r="AE83" s="62">
        <v>1.74</v>
      </c>
      <c r="AF83" s="62">
        <v>9.25</v>
      </c>
      <c r="AG83" s="62">
        <v>0.92</v>
      </c>
      <c r="AH83" s="62">
        <v>0.63</v>
      </c>
      <c r="AI83" s="62">
        <v>2.36</v>
      </c>
      <c r="AJ83" s="62">
        <v>397</v>
      </c>
      <c r="AK83" s="62">
        <v>1.4</v>
      </c>
      <c r="AL83" s="62">
        <v>42.9</v>
      </c>
      <c r="AM83" s="62">
        <v>4.34</v>
      </c>
      <c r="AN83" s="62">
        <v>275</v>
      </c>
    </row>
    <row r="84" spans="1:40" x14ac:dyDescent="0.25">
      <c r="A84" s="11" t="s">
        <v>216</v>
      </c>
      <c r="B84" s="10" t="s">
        <v>726</v>
      </c>
      <c r="C84" s="62" t="s">
        <v>276</v>
      </c>
      <c r="D84" s="27">
        <v>1</v>
      </c>
      <c r="E84" s="13">
        <v>2</v>
      </c>
      <c r="F84" s="6" t="s">
        <v>210</v>
      </c>
      <c r="G84" s="54" t="s">
        <v>229</v>
      </c>
      <c r="H84" s="54" t="s">
        <v>229</v>
      </c>
      <c r="I84" s="62">
        <v>82.4</v>
      </c>
      <c r="J84" s="62">
        <v>55.9</v>
      </c>
      <c r="K84" s="62">
        <v>16</v>
      </c>
      <c r="L84" s="62">
        <v>1.44</v>
      </c>
      <c r="M84" s="62">
        <v>10.3</v>
      </c>
      <c r="N84" s="62">
        <v>5.1100000000000003</v>
      </c>
      <c r="O84" s="62">
        <v>3.38</v>
      </c>
      <c r="P84" s="62">
        <v>30.7</v>
      </c>
      <c r="Q84" s="62">
        <v>13</v>
      </c>
      <c r="R84" s="62">
        <v>6.52</v>
      </c>
      <c r="S84" s="62">
        <v>1.82</v>
      </c>
      <c r="T84" s="62">
        <v>67.599999999999994</v>
      </c>
      <c r="U84" s="62">
        <v>0.6</v>
      </c>
      <c r="V84" s="62">
        <v>11.6</v>
      </c>
      <c r="W84" s="62">
        <v>80.900000000000006</v>
      </c>
      <c r="X84" s="62">
        <v>19.75</v>
      </c>
      <c r="Y84" s="62">
        <v>14.8</v>
      </c>
      <c r="Z84" s="62">
        <v>58.6</v>
      </c>
      <c r="AA84" s="62">
        <v>18</v>
      </c>
      <c r="AB84" s="62">
        <v>2.7</v>
      </c>
      <c r="AC84" s="62">
        <v>12.5</v>
      </c>
      <c r="AD84" s="62">
        <v>0.8</v>
      </c>
      <c r="AE84" s="62">
        <v>1.8</v>
      </c>
      <c r="AF84" s="62">
        <v>8.64</v>
      </c>
      <c r="AG84" s="62">
        <v>0.87</v>
      </c>
      <c r="AH84" s="62">
        <v>0.7</v>
      </c>
      <c r="AI84" s="62">
        <v>2.12</v>
      </c>
      <c r="AJ84" s="62">
        <v>375</v>
      </c>
      <c r="AK84" s="62">
        <v>1.3</v>
      </c>
      <c r="AL84" s="62">
        <v>45.7</v>
      </c>
      <c r="AM84" s="62">
        <v>4.8899999999999997</v>
      </c>
      <c r="AN84" s="62">
        <v>251</v>
      </c>
    </row>
    <row r="85" spans="1:40" x14ac:dyDescent="0.25">
      <c r="A85" s="11" t="s">
        <v>216</v>
      </c>
      <c r="B85" s="10" t="s">
        <v>726</v>
      </c>
      <c r="C85" s="62" t="s">
        <v>277</v>
      </c>
      <c r="D85" s="27">
        <v>2</v>
      </c>
      <c r="E85" s="13">
        <v>3</v>
      </c>
      <c r="F85" s="6" t="s">
        <v>210</v>
      </c>
      <c r="G85" s="54" t="s">
        <v>229</v>
      </c>
      <c r="H85" s="54" t="s">
        <v>229</v>
      </c>
      <c r="I85" s="62">
        <v>92.2</v>
      </c>
      <c r="J85" s="62">
        <v>63.6</v>
      </c>
      <c r="K85" s="62">
        <v>19</v>
      </c>
      <c r="L85" s="62">
        <v>1.52</v>
      </c>
      <c r="M85" s="62">
        <v>11.45</v>
      </c>
      <c r="N85" s="62">
        <v>6.11</v>
      </c>
      <c r="O85" s="62">
        <v>4.05</v>
      </c>
      <c r="P85" s="62">
        <v>29.9</v>
      </c>
      <c r="Q85" s="62">
        <v>15.6</v>
      </c>
      <c r="R85" s="62">
        <v>6.25</v>
      </c>
      <c r="S85" s="62">
        <v>2.16</v>
      </c>
      <c r="T85" s="62">
        <v>79</v>
      </c>
      <c r="U85" s="62">
        <v>0.79</v>
      </c>
      <c r="V85" s="62">
        <v>11.3</v>
      </c>
      <c r="W85" s="62">
        <v>94.7</v>
      </c>
      <c r="X85" s="62">
        <v>23.7</v>
      </c>
      <c r="Y85" s="62">
        <v>15.8</v>
      </c>
      <c r="Z85" s="62">
        <v>57.3</v>
      </c>
      <c r="AA85" s="62">
        <v>21.2</v>
      </c>
      <c r="AB85" s="62">
        <v>2.5</v>
      </c>
      <c r="AC85" s="62">
        <v>11.7</v>
      </c>
      <c r="AD85" s="62">
        <v>0.8</v>
      </c>
      <c r="AE85" s="62">
        <v>2.19</v>
      </c>
      <c r="AF85" s="62">
        <v>8.85</v>
      </c>
      <c r="AG85" s="62">
        <v>0.84</v>
      </c>
      <c r="AH85" s="62">
        <v>0.86</v>
      </c>
      <c r="AI85" s="62">
        <v>2.2000000000000002</v>
      </c>
      <c r="AJ85" s="62">
        <v>398</v>
      </c>
      <c r="AK85" s="62">
        <v>1.6</v>
      </c>
      <c r="AL85" s="62">
        <v>51.6</v>
      </c>
      <c r="AM85" s="62">
        <v>5.19</v>
      </c>
      <c r="AN85" s="62">
        <v>240</v>
      </c>
    </row>
    <row r="86" spans="1:40" x14ac:dyDescent="0.25">
      <c r="A86" s="11" t="s">
        <v>216</v>
      </c>
      <c r="B86" s="10" t="s">
        <v>726</v>
      </c>
      <c r="C86" s="62" t="s">
        <v>278</v>
      </c>
      <c r="D86" s="27">
        <v>3</v>
      </c>
      <c r="E86" s="13">
        <v>4</v>
      </c>
      <c r="F86" s="6" t="s">
        <v>210</v>
      </c>
      <c r="G86" s="54" t="s">
        <v>229</v>
      </c>
      <c r="H86" s="54" t="s">
        <v>229</v>
      </c>
      <c r="I86" s="62">
        <v>128.5</v>
      </c>
      <c r="J86" s="62">
        <v>44.6</v>
      </c>
      <c r="K86" s="62">
        <v>18</v>
      </c>
      <c r="L86" s="62">
        <v>1.74</v>
      </c>
      <c r="M86" s="62">
        <v>7.02</v>
      </c>
      <c r="N86" s="62">
        <v>4.17</v>
      </c>
      <c r="O86" s="62">
        <v>2.31</v>
      </c>
      <c r="P86" s="62">
        <v>29.3</v>
      </c>
      <c r="Q86" s="62">
        <v>8.73</v>
      </c>
      <c r="R86" s="62">
        <v>5.43</v>
      </c>
      <c r="S86" s="62">
        <v>1.34</v>
      </c>
      <c r="T86" s="62">
        <v>46</v>
      </c>
      <c r="U86" s="62">
        <v>0.49</v>
      </c>
      <c r="V86" s="62">
        <v>9.4499999999999993</v>
      </c>
      <c r="W86" s="62">
        <v>51.9</v>
      </c>
      <c r="X86" s="62">
        <v>13.1</v>
      </c>
      <c r="Y86" s="62">
        <v>17.2</v>
      </c>
      <c r="Z86" s="62">
        <v>55.9</v>
      </c>
      <c r="AA86" s="62">
        <v>11.1</v>
      </c>
      <c r="AB86" s="62">
        <v>2.1</v>
      </c>
      <c r="AC86" s="62">
        <v>10.6</v>
      </c>
      <c r="AD86" s="62">
        <v>0.6</v>
      </c>
      <c r="AE86" s="62">
        <v>1.31</v>
      </c>
      <c r="AF86" s="62">
        <v>7.68</v>
      </c>
      <c r="AG86" s="62">
        <v>0.74</v>
      </c>
      <c r="AH86" s="62">
        <v>0.53</v>
      </c>
      <c r="AI86" s="62">
        <v>1.94</v>
      </c>
      <c r="AJ86" s="62">
        <v>348</v>
      </c>
      <c r="AK86" s="62">
        <v>1.3</v>
      </c>
      <c r="AL86" s="62">
        <v>34.4</v>
      </c>
      <c r="AM86" s="62">
        <v>3.55</v>
      </c>
      <c r="AN86" s="62">
        <v>206</v>
      </c>
    </row>
    <row r="87" spans="1:40" x14ac:dyDescent="0.25">
      <c r="A87" s="11" t="s">
        <v>216</v>
      </c>
      <c r="B87" s="10" t="s">
        <v>726</v>
      </c>
      <c r="C87" s="62" t="s">
        <v>279</v>
      </c>
      <c r="D87" s="27">
        <v>4</v>
      </c>
      <c r="E87" s="13">
        <v>5</v>
      </c>
      <c r="F87" s="6" t="s">
        <v>210</v>
      </c>
      <c r="G87" s="54" t="s">
        <v>229</v>
      </c>
      <c r="H87" s="54" t="s">
        <v>229</v>
      </c>
      <c r="I87" s="62">
        <v>255</v>
      </c>
      <c r="J87" s="62">
        <v>296</v>
      </c>
      <c r="K87" s="62">
        <v>25</v>
      </c>
      <c r="L87" s="62">
        <v>2.1</v>
      </c>
      <c r="M87" s="62">
        <v>11.75</v>
      </c>
      <c r="N87" s="62">
        <v>8.14</v>
      </c>
      <c r="O87" s="62">
        <v>3.35</v>
      </c>
      <c r="P87" s="62">
        <v>28</v>
      </c>
      <c r="Q87" s="62">
        <v>14.3</v>
      </c>
      <c r="R87" s="62">
        <v>5.04</v>
      </c>
      <c r="S87" s="62">
        <v>2.54</v>
      </c>
      <c r="T87" s="62">
        <v>69.2</v>
      </c>
      <c r="U87" s="62">
        <v>1.1200000000000001</v>
      </c>
      <c r="V87" s="62">
        <v>9.58</v>
      </c>
      <c r="W87" s="62">
        <v>75.900000000000006</v>
      </c>
      <c r="X87" s="62">
        <v>19.3</v>
      </c>
      <c r="Y87" s="62">
        <v>36.799999999999997</v>
      </c>
      <c r="Z87" s="62">
        <v>55.3</v>
      </c>
      <c r="AA87" s="62">
        <v>15.7</v>
      </c>
      <c r="AB87" s="62">
        <v>2.2000000000000002</v>
      </c>
      <c r="AC87" s="62">
        <v>14.1</v>
      </c>
      <c r="AD87" s="62">
        <v>0.7</v>
      </c>
      <c r="AE87" s="62">
        <v>2.2000000000000002</v>
      </c>
      <c r="AF87" s="62">
        <v>7.6</v>
      </c>
      <c r="AG87" s="62">
        <v>0.76</v>
      </c>
      <c r="AH87" s="62">
        <v>1.1200000000000001</v>
      </c>
      <c r="AI87" s="62">
        <v>1.87</v>
      </c>
      <c r="AJ87" s="62">
        <v>328</v>
      </c>
      <c r="AK87" s="62">
        <v>1.2</v>
      </c>
      <c r="AL87" s="62">
        <v>69.7</v>
      </c>
      <c r="AM87" s="62">
        <v>7.51</v>
      </c>
      <c r="AN87" s="62">
        <v>195</v>
      </c>
    </row>
    <row r="88" spans="1:40" x14ac:dyDescent="0.25">
      <c r="A88" s="11" t="s">
        <v>216</v>
      </c>
      <c r="B88" s="10" t="s">
        <v>726</v>
      </c>
      <c r="C88" s="62" t="s">
        <v>280</v>
      </c>
      <c r="D88" s="27">
        <v>5</v>
      </c>
      <c r="E88" s="13">
        <v>6</v>
      </c>
      <c r="F88" s="6" t="s">
        <v>210</v>
      </c>
      <c r="G88" s="54" t="s">
        <v>229</v>
      </c>
      <c r="H88" s="54" t="s">
        <v>229</v>
      </c>
      <c r="I88" s="62">
        <v>514</v>
      </c>
      <c r="J88" s="62">
        <v>297</v>
      </c>
      <c r="K88" s="62">
        <v>5</v>
      </c>
      <c r="L88" s="62">
        <v>1.92</v>
      </c>
      <c r="M88" s="62">
        <v>26.8</v>
      </c>
      <c r="N88" s="62">
        <v>19.100000000000001</v>
      </c>
      <c r="O88" s="62">
        <v>7.59</v>
      </c>
      <c r="P88" s="62">
        <v>22.9</v>
      </c>
      <c r="Q88" s="62">
        <v>30.7</v>
      </c>
      <c r="R88" s="62">
        <v>4.55</v>
      </c>
      <c r="S88" s="62">
        <v>5.99</v>
      </c>
      <c r="T88" s="62">
        <v>161</v>
      </c>
      <c r="U88" s="62">
        <v>2.75</v>
      </c>
      <c r="V88" s="62">
        <v>8.8699999999999992</v>
      </c>
      <c r="W88" s="62">
        <v>174.5</v>
      </c>
      <c r="X88" s="62">
        <v>43.3</v>
      </c>
      <c r="Y88" s="62">
        <v>57.6</v>
      </c>
      <c r="Z88" s="62">
        <v>51.3</v>
      </c>
      <c r="AA88" s="62">
        <v>36.799999999999997</v>
      </c>
      <c r="AB88" s="62">
        <v>2</v>
      </c>
      <c r="AC88" s="62">
        <v>19.8</v>
      </c>
      <c r="AD88" s="62">
        <v>0.6</v>
      </c>
      <c r="AE88" s="62">
        <v>4.7</v>
      </c>
      <c r="AF88" s="62">
        <v>6.26</v>
      </c>
      <c r="AG88" s="62">
        <v>0.74</v>
      </c>
      <c r="AH88" s="62">
        <v>2.67</v>
      </c>
      <c r="AI88" s="62">
        <v>1.51</v>
      </c>
      <c r="AJ88" s="62">
        <v>266</v>
      </c>
      <c r="AK88" s="62">
        <v>1.7</v>
      </c>
      <c r="AL88" s="62">
        <v>178</v>
      </c>
      <c r="AM88" s="62">
        <v>17.350000000000001</v>
      </c>
      <c r="AN88" s="62">
        <v>178</v>
      </c>
    </row>
    <row r="89" spans="1:40" x14ac:dyDescent="0.25">
      <c r="A89" s="11" t="s">
        <v>216</v>
      </c>
      <c r="B89" s="10" t="s">
        <v>726</v>
      </c>
      <c r="C89" s="62" t="s">
        <v>281</v>
      </c>
      <c r="D89" s="27">
        <v>6</v>
      </c>
      <c r="E89" s="13">
        <v>7</v>
      </c>
      <c r="F89" s="6" t="s">
        <v>210</v>
      </c>
      <c r="G89" s="54" t="s">
        <v>229</v>
      </c>
      <c r="H89" s="54" t="s">
        <v>229</v>
      </c>
      <c r="I89" s="62">
        <v>497</v>
      </c>
      <c r="J89" s="62">
        <v>123</v>
      </c>
      <c r="K89" s="62" t="s">
        <v>207</v>
      </c>
      <c r="L89" s="62">
        <v>2.38</v>
      </c>
      <c r="M89" s="62">
        <v>28.8</v>
      </c>
      <c r="N89" s="62">
        <v>18.55</v>
      </c>
      <c r="O89" s="62">
        <v>8.58</v>
      </c>
      <c r="P89" s="62">
        <v>23.7</v>
      </c>
      <c r="Q89" s="62">
        <v>32.6</v>
      </c>
      <c r="R89" s="62">
        <v>4.6900000000000004</v>
      </c>
      <c r="S89" s="62">
        <v>6.17</v>
      </c>
      <c r="T89" s="62">
        <v>172.5</v>
      </c>
      <c r="U89" s="62">
        <v>2.58</v>
      </c>
      <c r="V89" s="62">
        <v>8.41</v>
      </c>
      <c r="W89" s="62">
        <v>185.5</v>
      </c>
      <c r="X89" s="62">
        <v>47.1</v>
      </c>
      <c r="Y89" s="62">
        <v>67</v>
      </c>
      <c r="Z89" s="62">
        <v>47.8</v>
      </c>
      <c r="AA89" s="62">
        <v>40.5</v>
      </c>
      <c r="AB89" s="62">
        <v>1.8</v>
      </c>
      <c r="AC89" s="62">
        <v>20.100000000000001</v>
      </c>
      <c r="AD89" s="62">
        <v>0.6</v>
      </c>
      <c r="AE89" s="62">
        <v>5.07</v>
      </c>
      <c r="AF89" s="62">
        <v>6.33</v>
      </c>
      <c r="AG89" s="62">
        <v>0.68</v>
      </c>
      <c r="AH89" s="62">
        <v>2.66</v>
      </c>
      <c r="AI89" s="62">
        <v>1.5</v>
      </c>
      <c r="AJ89" s="62">
        <v>268</v>
      </c>
      <c r="AK89" s="62">
        <v>1.1000000000000001</v>
      </c>
      <c r="AL89" s="62">
        <v>163</v>
      </c>
      <c r="AM89" s="62">
        <v>17</v>
      </c>
      <c r="AN89" s="62">
        <v>180</v>
      </c>
    </row>
    <row r="90" spans="1:40" x14ac:dyDescent="0.25">
      <c r="A90" s="11" t="s">
        <v>216</v>
      </c>
      <c r="B90" s="10" t="s">
        <v>726</v>
      </c>
      <c r="C90" s="62" t="s">
        <v>282</v>
      </c>
      <c r="D90" s="27">
        <v>7</v>
      </c>
      <c r="E90" s="13">
        <v>8</v>
      </c>
      <c r="F90" s="6" t="s">
        <v>210</v>
      </c>
      <c r="G90" s="54" t="s">
        <v>229</v>
      </c>
      <c r="H90" s="54" t="s">
        <v>229</v>
      </c>
      <c r="I90" s="62">
        <v>568</v>
      </c>
      <c r="J90" s="62">
        <v>77.3</v>
      </c>
      <c r="K90" s="62" t="s">
        <v>207</v>
      </c>
      <c r="L90" s="62">
        <v>2.13</v>
      </c>
      <c r="M90" s="62">
        <v>36.299999999999997</v>
      </c>
      <c r="N90" s="62">
        <v>22.7</v>
      </c>
      <c r="O90" s="62">
        <v>9.77</v>
      </c>
      <c r="P90" s="62">
        <v>23.3</v>
      </c>
      <c r="Q90" s="62">
        <v>41.3</v>
      </c>
      <c r="R90" s="62">
        <v>4.63</v>
      </c>
      <c r="S90" s="62">
        <v>7.69</v>
      </c>
      <c r="T90" s="62">
        <v>224</v>
      </c>
      <c r="U90" s="62">
        <v>3.15</v>
      </c>
      <c r="V90" s="62">
        <v>8.2899999999999991</v>
      </c>
      <c r="W90" s="62">
        <v>222</v>
      </c>
      <c r="X90" s="62">
        <v>55</v>
      </c>
      <c r="Y90" s="62">
        <v>82.4</v>
      </c>
      <c r="Z90" s="62">
        <v>47.4</v>
      </c>
      <c r="AA90" s="62">
        <v>47.1</v>
      </c>
      <c r="AB90" s="62">
        <v>1.9</v>
      </c>
      <c r="AC90" s="62">
        <v>21.6</v>
      </c>
      <c r="AD90" s="62">
        <v>0.6</v>
      </c>
      <c r="AE90" s="62">
        <v>6.43</v>
      </c>
      <c r="AF90" s="62">
        <v>6.14</v>
      </c>
      <c r="AG90" s="62">
        <v>0.68</v>
      </c>
      <c r="AH90" s="62">
        <v>3.13</v>
      </c>
      <c r="AI90" s="62">
        <v>1.34</v>
      </c>
      <c r="AJ90" s="62">
        <v>260</v>
      </c>
      <c r="AK90" s="62">
        <v>1.4</v>
      </c>
      <c r="AL90" s="62">
        <v>218</v>
      </c>
      <c r="AM90" s="62">
        <v>20.399999999999999</v>
      </c>
      <c r="AN90" s="62">
        <v>178</v>
      </c>
    </row>
    <row r="91" spans="1:40" x14ac:dyDescent="0.25">
      <c r="A91" s="11" t="s">
        <v>216</v>
      </c>
      <c r="B91" s="10" t="s">
        <v>726</v>
      </c>
      <c r="C91" s="62" t="s">
        <v>283</v>
      </c>
      <c r="D91" s="27">
        <v>8</v>
      </c>
      <c r="E91" s="13">
        <v>9</v>
      </c>
      <c r="F91" s="6" t="s">
        <v>210</v>
      </c>
      <c r="G91" s="54" t="s">
        <v>229</v>
      </c>
      <c r="H91" s="54" t="s">
        <v>229</v>
      </c>
      <c r="I91" s="62">
        <v>700</v>
      </c>
      <c r="J91" s="62">
        <v>118.5</v>
      </c>
      <c r="K91" s="62">
        <v>5</v>
      </c>
      <c r="L91" s="62">
        <v>2.42</v>
      </c>
      <c r="M91" s="62">
        <v>128.5</v>
      </c>
      <c r="N91" s="62">
        <v>95.7</v>
      </c>
      <c r="O91" s="62">
        <v>24.7</v>
      </c>
      <c r="P91" s="62">
        <v>22.9</v>
      </c>
      <c r="Q91" s="62">
        <v>128</v>
      </c>
      <c r="R91" s="62">
        <v>4.41</v>
      </c>
      <c r="S91" s="62">
        <v>31.3</v>
      </c>
      <c r="T91" s="62">
        <v>479</v>
      </c>
      <c r="U91" s="62">
        <v>12.55</v>
      </c>
      <c r="V91" s="62">
        <v>7.3</v>
      </c>
      <c r="W91" s="62">
        <v>438</v>
      </c>
      <c r="X91" s="62">
        <v>104.5</v>
      </c>
      <c r="Y91" s="62">
        <v>76.5</v>
      </c>
      <c r="Z91" s="62">
        <v>46.1</v>
      </c>
      <c r="AA91" s="62">
        <v>99.3</v>
      </c>
      <c r="AB91" s="62">
        <v>2.1</v>
      </c>
      <c r="AC91" s="62">
        <v>25.1</v>
      </c>
      <c r="AD91" s="62">
        <v>0.5</v>
      </c>
      <c r="AE91" s="62">
        <v>21.3</v>
      </c>
      <c r="AF91" s="62">
        <v>5.71</v>
      </c>
      <c r="AG91" s="62">
        <v>0.57999999999999996</v>
      </c>
      <c r="AH91" s="62">
        <v>12.8</v>
      </c>
      <c r="AI91" s="62">
        <v>1.93</v>
      </c>
      <c r="AJ91" s="62">
        <v>262</v>
      </c>
      <c r="AK91" s="62">
        <v>1.9</v>
      </c>
      <c r="AL91" s="62">
        <v>1110</v>
      </c>
      <c r="AM91" s="62">
        <v>75.7</v>
      </c>
      <c r="AN91" s="62">
        <v>165</v>
      </c>
    </row>
    <row r="92" spans="1:40" x14ac:dyDescent="0.25">
      <c r="A92" s="11" t="s">
        <v>216</v>
      </c>
      <c r="B92" s="10" t="s">
        <v>726</v>
      </c>
      <c r="C92" s="62" t="s">
        <v>284</v>
      </c>
      <c r="D92" s="27">
        <v>9</v>
      </c>
      <c r="E92" s="13">
        <v>10</v>
      </c>
      <c r="F92" s="6" t="s">
        <v>210</v>
      </c>
      <c r="G92" s="54" t="s">
        <v>229</v>
      </c>
      <c r="H92" s="54" t="s">
        <v>229</v>
      </c>
      <c r="I92" s="62">
        <v>487</v>
      </c>
      <c r="J92" s="62">
        <v>49.4</v>
      </c>
      <c r="K92" s="62" t="s">
        <v>207</v>
      </c>
      <c r="L92" s="62">
        <v>2.4500000000000002</v>
      </c>
      <c r="M92" s="62">
        <v>64</v>
      </c>
      <c r="N92" s="62">
        <v>50.6</v>
      </c>
      <c r="O92" s="62">
        <v>10.35</v>
      </c>
      <c r="P92" s="62">
        <v>23.3</v>
      </c>
      <c r="Q92" s="62">
        <v>61.3</v>
      </c>
      <c r="R92" s="62">
        <v>4.4000000000000004</v>
      </c>
      <c r="S92" s="62">
        <v>15.95</v>
      </c>
      <c r="T92" s="62">
        <v>159.5</v>
      </c>
      <c r="U92" s="62">
        <v>6.75</v>
      </c>
      <c r="V92" s="62">
        <v>8.35</v>
      </c>
      <c r="W92" s="62">
        <v>156.5</v>
      </c>
      <c r="X92" s="62">
        <v>35.4</v>
      </c>
      <c r="Y92" s="62">
        <v>89</v>
      </c>
      <c r="Z92" s="62">
        <v>48.5</v>
      </c>
      <c r="AA92" s="62">
        <v>39.299999999999997</v>
      </c>
      <c r="AB92" s="62">
        <v>2.1</v>
      </c>
      <c r="AC92" s="62">
        <v>30.6</v>
      </c>
      <c r="AD92" s="62">
        <v>0.6</v>
      </c>
      <c r="AE92" s="62">
        <v>10.050000000000001</v>
      </c>
      <c r="AF92" s="62">
        <v>6.5</v>
      </c>
      <c r="AG92" s="62">
        <v>0.7</v>
      </c>
      <c r="AH92" s="62">
        <v>6.79</v>
      </c>
      <c r="AI92" s="62">
        <v>1.5</v>
      </c>
      <c r="AJ92" s="62">
        <v>266</v>
      </c>
      <c r="AK92" s="62">
        <v>1.5</v>
      </c>
      <c r="AL92" s="62">
        <v>579</v>
      </c>
      <c r="AM92" s="62">
        <v>39.700000000000003</v>
      </c>
      <c r="AN92" s="62">
        <v>177</v>
      </c>
    </row>
    <row r="93" spans="1:40" x14ac:dyDescent="0.25">
      <c r="A93" s="11" t="s">
        <v>216</v>
      </c>
      <c r="B93" s="10" t="s">
        <v>726</v>
      </c>
      <c r="C93" s="62" t="s">
        <v>285</v>
      </c>
      <c r="D93" s="27">
        <v>10</v>
      </c>
      <c r="E93" s="13">
        <v>11</v>
      </c>
      <c r="F93" s="6" t="s">
        <v>210</v>
      </c>
      <c r="G93" s="54" t="s">
        <v>229</v>
      </c>
      <c r="H93" s="54" t="s">
        <v>229</v>
      </c>
      <c r="I93" s="62">
        <v>468</v>
      </c>
      <c r="J93" s="62">
        <v>44.5</v>
      </c>
      <c r="K93" s="62" t="s">
        <v>207</v>
      </c>
      <c r="L93" s="62">
        <v>2.54</v>
      </c>
      <c r="M93" s="62">
        <v>28.2</v>
      </c>
      <c r="N93" s="62">
        <v>21.5</v>
      </c>
      <c r="O93" s="62">
        <v>5.33</v>
      </c>
      <c r="P93" s="62">
        <v>22.5</v>
      </c>
      <c r="Q93" s="62">
        <v>28.5</v>
      </c>
      <c r="R93" s="62">
        <v>4.96</v>
      </c>
      <c r="S93" s="62">
        <v>6.75</v>
      </c>
      <c r="T93" s="62">
        <v>117.5</v>
      </c>
      <c r="U93" s="62">
        <v>2.85</v>
      </c>
      <c r="V93" s="62">
        <v>8.6199999999999992</v>
      </c>
      <c r="W93" s="62">
        <v>99.3</v>
      </c>
      <c r="X93" s="62">
        <v>22.9</v>
      </c>
      <c r="Y93" s="62">
        <v>83.3</v>
      </c>
      <c r="Z93" s="62">
        <v>41.7</v>
      </c>
      <c r="AA93" s="62">
        <v>22.5</v>
      </c>
      <c r="AB93" s="62">
        <v>2.6</v>
      </c>
      <c r="AC93" s="62">
        <v>42.2</v>
      </c>
      <c r="AD93" s="62">
        <v>0.7</v>
      </c>
      <c r="AE93" s="62">
        <v>4.49</v>
      </c>
      <c r="AF93" s="62">
        <v>6.61</v>
      </c>
      <c r="AG93" s="62">
        <v>0.66</v>
      </c>
      <c r="AH93" s="62">
        <v>2.89</v>
      </c>
      <c r="AI93" s="62">
        <v>1.32</v>
      </c>
      <c r="AJ93" s="62">
        <v>214</v>
      </c>
      <c r="AK93" s="62">
        <v>1.9</v>
      </c>
      <c r="AL93" s="62">
        <v>234</v>
      </c>
      <c r="AM93" s="62">
        <v>17.2</v>
      </c>
      <c r="AN93" s="62">
        <v>192</v>
      </c>
    </row>
    <row r="94" spans="1:40" x14ac:dyDescent="0.25">
      <c r="A94" s="11" t="s">
        <v>216</v>
      </c>
      <c r="B94" s="10" t="s">
        <v>726</v>
      </c>
      <c r="C94" s="62" t="s">
        <v>286</v>
      </c>
      <c r="D94" s="27">
        <v>11</v>
      </c>
      <c r="E94" s="13">
        <v>12</v>
      </c>
      <c r="F94" s="6" t="s">
        <v>210</v>
      </c>
      <c r="G94" s="54" t="s">
        <v>229</v>
      </c>
      <c r="H94" s="54" t="s">
        <v>229</v>
      </c>
      <c r="I94" s="62">
        <v>348</v>
      </c>
      <c r="J94" s="62">
        <v>76.099999999999994</v>
      </c>
      <c r="K94" s="62">
        <v>6</v>
      </c>
      <c r="L94" s="62">
        <v>1.88</v>
      </c>
      <c r="M94" s="62">
        <v>15.6</v>
      </c>
      <c r="N94" s="62">
        <v>11.5</v>
      </c>
      <c r="O94" s="62">
        <v>3.13</v>
      </c>
      <c r="P94" s="62">
        <v>19.399999999999999</v>
      </c>
      <c r="Q94" s="62">
        <v>15.25</v>
      </c>
      <c r="R94" s="62">
        <v>4.1900000000000004</v>
      </c>
      <c r="S94" s="62">
        <v>3.83</v>
      </c>
      <c r="T94" s="62">
        <v>60</v>
      </c>
      <c r="U94" s="62">
        <v>1.6</v>
      </c>
      <c r="V94" s="62">
        <v>7.27</v>
      </c>
      <c r="W94" s="62">
        <v>55.2</v>
      </c>
      <c r="X94" s="62">
        <v>13.4</v>
      </c>
      <c r="Y94" s="62">
        <v>64.7</v>
      </c>
      <c r="Z94" s="62">
        <v>44.5</v>
      </c>
      <c r="AA94" s="62">
        <v>11.95</v>
      </c>
      <c r="AB94" s="62">
        <v>1.9</v>
      </c>
      <c r="AC94" s="62">
        <v>122</v>
      </c>
      <c r="AD94" s="62">
        <v>0.5</v>
      </c>
      <c r="AE94" s="62">
        <v>2.4500000000000002</v>
      </c>
      <c r="AF94" s="62">
        <v>5.91</v>
      </c>
      <c r="AG94" s="62">
        <v>0.56000000000000005</v>
      </c>
      <c r="AH94" s="62">
        <v>1.48</v>
      </c>
      <c r="AI94" s="62">
        <v>1.55</v>
      </c>
      <c r="AJ94" s="62">
        <v>280</v>
      </c>
      <c r="AK94" s="62">
        <v>107.5</v>
      </c>
      <c r="AL94" s="62">
        <v>126.5</v>
      </c>
      <c r="AM94" s="62">
        <v>9.5399999999999991</v>
      </c>
      <c r="AN94" s="62">
        <v>165</v>
      </c>
    </row>
    <row r="95" spans="1:40" x14ac:dyDescent="0.25">
      <c r="A95" s="11" t="s">
        <v>216</v>
      </c>
      <c r="B95" s="10" t="s">
        <v>726</v>
      </c>
      <c r="C95" s="62" t="s">
        <v>287</v>
      </c>
      <c r="D95" s="27">
        <v>13</v>
      </c>
      <c r="E95" s="13">
        <v>14</v>
      </c>
      <c r="F95" s="6" t="s">
        <v>210</v>
      </c>
      <c r="G95" s="54" t="s">
        <v>229</v>
      </c>
      <c r="H95" s="54" t="s">
        <v>229</v>
      </c>
      <c r="I95" s="62">
        <v>304</v>
      </c>
      <c r="J95" s="62">
        <v>47.6</v>
      </c>
      <c r="K95" s="62">
        <v>11</v>
      </c>
      <c r="L95" s="62">
        <v>1.82</v>
      </c>
      <c r="M95" s="62">
        <v>19.45</v>
      </c>
      <c r="N95" s="62">
        <v>14.7</v>
      </c>
      <c r="O95" s="62">
        <v>4.24</v>
      </c>
      <c r="P95" s="62">
        <v>21.8</v>
      </c>
      <c r="Q95" s="62">
        <v>20.8</v>
      </c>
      <c r="R95" s="62">
        <v>4.0199999999999996</v>
      </c>
      <c r="S95" s="62">
        <v>4.7699999999999996</v>
      </c>
      <c r="T95" s="62">
        <v>74.099999999999994</v>
      </c>
      <c r="U95" s="62">
        <v>1.92</v>
      </c>
      <c r="V95" s="62">
        <v>7.02</v>
      </c>
      <c r="W95" s="62">
        <v>72.2</v>
      </c>
      <c r="X95" s="62">
        <v>17.350000000000001</v>
      </c>
      <c r="Y95" s="62">
        <v>52.2</v>
      </c>
      <c r="Z95" s="62">
        <v>44.9</v>
      </c>
      <c r="AA95" s="62">
        <v>16</v>
      </c>
      <c r="AB95" s="62">
        <v>1.7</v>
      </c>
      <c r="AC95" s="62">
        <v>131.5</v>
      </c>
      <c r="AD95" s="62">
        <v>0.5</v>
      </c>
      <c r="AE95" s="62">
        <v>3.22</v>
      </c>
      <c r="AF95" s="62">
        <v>5.61</v>
      </c>
      <c r="AG95" s="62">
        <v>0.56000000000000005</v>
      </c>
      <c r="AH95" s="62">
        <v>1.94</v>
      </c>
      <c r="AI95" s="62">
        <v>1.39</v>
      </c>
      <c r="AJ95" s="62">
        <v>265</v>
      </c>
      <c r="AK95" s="62">
        <v>2.2999999999999998</v>
      </c>
      <c r="AL95" s="62">
        <v>168</v>
      </c>
      <c r="AM95" s="62">
        <v>11.85</v>
      </c>
      <c r="AN95" s="62">
        <v>153</v>
      </c>
    </row>
    <row r="96" spans="1:40" x14ac:dyDescent="0.25">
      <c r="A96" s="11" t="s">
        <v>216</v>
      </c>
      <c r="B96" s="10" t="s">
        <v>727</v>
      </c>
      <c r="C96" s="62" t="s">
        <v>288</v>
      </c>
      <c r="D96" s="27">
        <v>0</v>
      </c>
      <c r="E96" s="13">
        <v>1</v>
      </c>
      <c r="F96" s="6" t="s">
        <v>210</v>
      </c>
      <c r="G96" s="54" t="s">
        <v>229</v>
      </c>
      <c r="H96" s="54" t="s">
        <v>229</v>
      </c>
      <c r="I96" s="62">
        <v>125</v>
      </c>
      <c r="J96" s="62">
        <v>29.4</v>
      </c>
      <c r="K96" s="62">
        <v>18</v>
      </c>
      <c r="L96" s="62">
        <v>1.74</v>
      </c>
      <c r="M96" s="62">
        <v>3.9</v>
      </c>
      <c r="N96" s="62">
        <v>2.81</v>
      </c>
      <c r="O96" s="62">
        <v>0.78</v>
      </c>
      <c r="P96" s="62">
        <v>27</v>
      </c>
      <c r="Q96" s="62">
        <v>4.05</v>
      </c>
      <c r="R96" s="62">
        <v>6.84</v>
      </c>
      <c r="S96" s="62">
        <v>0.89</v>
      </c>
      <c r="T96" s="62">
        <v>18.399999999999999</v>
      </c>
      <c r="U96" s="62">
        <v>0.38</v>
      </c>
      <c r="V96" s="62">
        <v>12.25</v>
      </c>
      <c r="W96" s="62">
        <v>18.3</v>
      </c>
      <c r="X96" s="62">
        <v>4.3899999999999997</v>
      </c>
      <c r="Y96" s="62">
        <v>16.600000000000001</v>
      </c>
      <c r="Z96" s="62">
        <v>66.400000000000006</v>
      </c>
      <c r="AA96" s="62">
        <v>3.7</v>
      </c>
      <c r="AB96" s="62">
        <v>3.1</v>
      </c>
      <c r="AC96" s="62">
        <v>17.5</v>
      </c>
      <c r="AD96" s="62">
        <v>0.9</v>
      </c>
      <c r="AE96" s="62">
        <v>0.69</v>
      </c>
      <c r="AF96" s="62">
        <v>10.25</v>
      </c>
      <c r="AG96" s="62">
        <v>1.0900000000000001</v>
      </c>
      <c r="AH96" s="62">
        <v>0.36</v>
      </c>
      <c r="AI96" s="62">
        <v>2.99</v>
      </c>
      <c r="AJ96" s="62">
        <v>412</v>
      </c>
      <c r="AK96" s="62">
        <v>2.1</v>
      </c>
      <c r="AL96" s="62">
        <v>28.9</v>
      </c>
      <c r="AM96" s="62">
        <v>2.5099999999999998</v>
      </c>
      <c r="AN96" s="62">
        <v>278</v>
      </c>
    </row>
    <row r="97" spans="1:40" x14ac:dyDescent="0.25">
      <c r="A97" s="11" t="s">
        <v>216</v>
      </c>
      <c r="B97" s="10" t="s">
        <v>727</v>
      </c>
      <c r="C97" s="62" t="s">
        <v>289</v>
      </c>
      <c r="D97" s="27">
        <v>1</v>
      </c>
      <c r="E97" s="13">
        <v>2</v>
      </c>
      <c r="F97" s="6" t="s">
        <v>210</v>
      </c>
      <c r="G97" s="54" t="s">
        <v>229</v>
      </c>
      <c r="H97" s="54" t="s">
        <v>229</v>
      </c>
      <c r="I97" s="62">
        <v>171</v>
      </c>
      <c r="J97" s="62">
        <v>59.7</v>
      </c>
      <c r="K97" s="62">
        <v>6</v>
      </c>
      <c r="L97" s="62">
        <v>0.69</v>
      </c>
      <c r="M97" s="62">
        <v>3.36</v>
      </c>
      <c r="N97" s="62">
        <v>2.27</v>
      </c>
      <c r="O97" s="62">
        <v>0.81</v>
      </c>
      <c r="P97" s="62">
        <v>29.4</v>
      </c>
      <c r="Q97" s="62">
        <v>3.51</v>
      </c>
      <c r="R97" s="62">
        <v>6.71</v>
      </c>
      <c r="S97" s="62">
        <v>0.74</v>
      </c>
      <c r="T97" s="62">
        <v>14.2</v>
      </c>
      <c r="U97" s="62">
        <v>0.31</v>
      </c>
      <c r="V97" s="62">
        <v>12.5</v>
      </c>
      <c r="W97" s="62">
        <v>15.9</v>
      </c>
      <c r="X97" s="62">
        <v>3.8</v>
      </c>
      <c r="Y97" s="62">
        <v>9</v>
      </c>
      <c r="Z97" s="62">
        <v>103.5</v>
      </c>
      <c r="AA97" s="62">
        <v>3.5</v>
      </c>
      <c r="AB97" s="62">
        <v>2.1</v>
      </c>
      <c r="AC97" s="62">
        <v>12.8</v>
      </c>
      <c r="AD97" s="62">
        <v>0.9</v>
      </c>
      <c r="AE97" s="62">
        <v>0.55000000000000004</v>
      </c>
      <c r="AF97" s="62">
        <v>10.1</v>
      </c>
      <c r="AG97" s="62">
        <v>1.33</v>
      </c>
      <c r="AH97" s="62">
        <v>0.34</v>
      </c>
      <c r="AI97" s="62">
        <v>3.52</v>
      </c>
      <c r="AJ97" s="62">
        <v>451</v>
      </c>
      <c r="AK97" s="62">
        <v>10.4</v>
      </c>
      <c r="AL97" s="62">
        <v>23.2</v>
      </c>
      <c r="AM97" s="62">
        <v>2.41</v>
      </c>
      <c r="AN97" s="62">
        <v>255</v>
      </c>
    </row>
    <row r="98" spans="1:40" x14ac:dyDescent="0.25">
      <c r="A98" s="11" t="s">
        <v>216</v>
      </c>
      <c r="B98" s="10" t="s">
        <v>727</v>
      </c>
      <c r="C98" s="62" t="s">
        <v>290</v>
      </c>
      <c r="D98" s="27">
        <v>2</v>
      </c>
      <c r="E98" s="13">
        <v>3</v>
      </c>
      <c r="F98" s="6" t="s">
        <v>210</v>
      </c>
      <c r="G98" s="54" t="s">
        <v>229</v>
      </c>
      <c r="H98" s="54" t="s">
        <v>229</v>
      </c>
      <c r="I98" s="62">
        <v>105.5</v>
      </c>
      <c r="J98" s="62">
        <v>115.5</v>
      </c>
      <c r="K98" s="62">
        <v>5</v>
      </c>
      <c r="L98" s="62">
        <v>0.89</v>
      </c>
      <c r="M98" s="62">
        <v>3.15</v>
      </c>
      <c r="N98" s="62">
        <v>2.23</v>
      </c>
      <c r="O98" s="62">
        <v>0.78</v>
      </c>
      <c r="P98" s="62">
        <v>26.9</v>
      </c>
      <c r="Q98" s="62">
        <v>3.31</v>
      </c>
      <c r="R98" s="62">
        <v>6.77</v>
      </c>
      <c r="S98" s="62">
        <v>0.68</v>
      </c>
      <c r="T98" s="62">
        <v>13.8</v>
      </c>
      <c r="U98" s="62">
        <v>0.31</v>
      </c>
      <c r="V98" s="62">
        <v>11.95</v>
      </c>
      <c r="W98" s="62">
        <v>16.7</v>
      </c>
      <c r="X98" s="62">
        <v>4.0199999999999996</v>
      </c>
      <c r="Y98" s="62">
        <v>11.6</v>
      </c>
      <c r="Z98" s="62">
        <v>91.8</v>
      </c>
      <c r="AA98" s="62">
        <v>3.69</v>
      </c>
      <c r="AB98" s="62">
        <v>2.4</v>
      </c>
      <c r="AC98" s="62">
        <v>11.3</v>
      </c>
      <c r="AD98" s="62">
        <v>0.8</v>
      </c>
      <c r="AE98" s="62">
        <v>0.53</v>
      </c>
      <c r="AF98" s="62">
        <v>9.35</v>
      </c>
      <c r="AG98" s="62">
        <v>1.26</v>
      </c>
      <c r="AH98" s="62">
        <v>0.3</v>
      </c>
      <c r="AI98" s="62">
        <v>3.07</v>
      </c>
      <c r="AJ98" s="62">
        <v>466</v>
      </c>
      <c r="AK98" s="62">
        <v>1.6</v>
      </c>
      <c r="AL98" s="62">
        <v>21.7</v>
      </c>
      <c r="AM98" s="62">
        <v>2.12</v>
      </c>
      <c r="AN98" s="62">
        <v>256</v>
      </c>
    </row>
    <row r="99" spans="1:40" x14ac:dyDescent="0.25">
      <c r="A99" s="11" t="s">
        <v>216</v>
      </c>
      <c r="B99" s="10" t="s">
        <v>727</v>
      </c>
      <c r="C99" s="62" t="s">
        <v>291</v>
      </c>
      <c r="D99" s="27">
        <v>3</v>
      </c>
      <c r="E99" s="13">
        <v>4</v>
      </c>
      <c r="F99" s="6" t="s">
        <v>210</v>
      </c>
      <c r="G99" s="54" t="s">
        <v>229</v>
      </c>
      <c r="H99" s="54" t="s">
        <v>229</v>
      </c>
      <c r="I99" s="62">
        <v>300</v>
      </c>
      <c r="J99" s="62">
        <v>136</v>
      </c>
      <c r="K99" s="62" t="s">
        <v>207</v>
      </c>
      <c r="L99" s="62">
        <v>1.4</v>
      </c>
      <c r="M99" s="62">
        <v>6.53</v>
      </c>
      <c r="N99" s="62">
        <v>4.79</v>
      </c>
      <c r="O99" s="62">
        <v>1.6</v>
      </c>
      <c r="P99" s="62">
        <v>20.7</v>
      </c>
      <c r="Q99" s="62">
        <v>6.45</v>
      </c>
      <c r="R99" s="62">
        <v>4.51</v>
      </c>
      <c r="S99" s="62">
        <v>1.54</v>
      </c>
      <c r="T99" s="62">
        <v>23.8</v>
      </c>
      <c r="U99" s="62">
        <v>0.7</v>
      </c>
      <c r="V99" s="62">
        <v>8.07</v>
      </c>
      <c r="W99" s="62">
        <v>29.6</v>
      </c>
      <c r="X99" s="62">
        <v>6.81</v>
      </c>
      <c r="Y99" s="62">
        <v>44.5</v>
      </c>
      <c r="Z99" s="62">
        <v>57.1</v>
      </c>
      <c r="AA99" s="62">
        <v>6.94</v>
      </c>
      <c r="AB99" s="62">
        <v>1.5</v>
      </c>
      <c r="AC99" s="62">
        <v>107</v>
      </c>
      <c r="AD99" s="62">
        <v>0.6</v>
      </c>
      <c r="AE99" s="62">
        <v>0.98</v>
      </c>
      <c r="AF99" s="62">
        <v>6.09</v>
      </c>
      <c r="AG99" s="62">
        <v>0.82</v>
      </c>
      <c r="AH99" s="62">
        <v>0.7</v>
      </c>
      <c r="AI99" s="62">
        <v>1.76</v>
      </c>
      <c r="AJ99" s="62">
        <v>381</v>
      </c>
      <c r="AK99" s="62">
        <v>1.7</v>
      </c>
      <c r="AL99" s="62">
        <v>43.2</v>
      </c>
      <c r="AM99" s="62">
        <v>4.59</v>
      </c>
      <c r="AN99" s="62">
        <v>168</v>
      </c>
    </row>
    <row r="100" spans="1:40" x14ac:dyDescent="0.25">
      <c r="A100" s="11" t="s">
        <v>216</v>
      </c>
      <c r="B100" s="10" t="s">
        <v>728</v>
      </c>
      <c r="C100" s="62" t="s">
        <v>292</v>
      </c>
      <c r="D100" s="27">
        <v>0</v>
      </c>
      <c r="E100" s="13">
        <v>1</v>
      </c>
      <c r="F100" s="6" t="s">
        <v>210</v>
      </c>
      <c r="G100" s="54" t="s">
        <v>229</v>
      </c>
      <c r="H100" s="54" t="s">
        <v>229</v>
      </c>
      <c r="I100" s="62">
        <v>68.599999999999994</v>
      </c>
      <c r="J100" s="62">
        <v>28.4</v>
      </c>
      <c r="K100" s="62">
        <v>217</v>
      </c>
      <c r="L100" s="62">
        <v>1.06</v>
      </c>
      <c r="M100" s="62">
        <v>2.48</v>
      </c>
      <c r="N100" s="62">
        <v>1.82</v>
      </c>
      <c r="O100" s="62">
        <v>0.57999999999999996</v>
      </c>
      <c r="P100" s="62">
        <v>22.1</v>
      </c>
      <c r="Q100" s="62">
        <v>2.4500000000000002</v>
      </c>
      <c r="R100" s="62">
        <v>6.98</v>
      </c>
      <c r="S100" s="62">
        <v>0.52</v>
      </c>
      <c r="T100" s="62">
        <v>12.1</v>
      </c>
      <c r="U100" s="62">
        <v>0.26</v>
      </c>
      <c r="V100" s="62">
        <v>12.45</v>
      </c>
      <c r="W100" s="62">
        <v>12.1</v>
      </c>
      <c r="X100" s="62">
        <v>3</v>
      </c>
      <c r="Y100" s="62">
        <v>8.1</v>
      </c>
      <c r="Z100" s="62">
        <v>55.1</v>
      </c>
      <c r="AA100" s="62">
        <v>2.68</v>
      </c>
      <c r="AB100" s="62">
        <v>1.8</v>
      </c>
      <c r="AC100" s="62">
        <v>12.7</v>
      </c>
      <c r="AD100" s="62">
        <v>0.8</v>
      </c>
      <c r="AE100" s="62">
        <v>0.42</v>
      </c>
      <c r="AF100" s="62">
        <v>9.61</v>
      </c>
      <c r="AG100" s="62">
        <v>0.89</v>
      </c>
      <c r="AH100" s="62">
        <v>0.25</v>
      </c>
      <c r="AI100" s="62">
        <v>2.1</v>
      </c>
      <c r="AJ100" s="62">
        <v>845</v>
      </c>
      <c r="AK100" s="62">
        <v>2.5</v>
      </c>
      <c r="AL100" s="62">
        <v>16.2</v>
      </c>
      <c r="AM100" s="62">
        <v>1.5</v>
      </c>
      <c r="AN100" s="62">
        <v>260</v>
      </c>
    </row>
    <row r="101" spans="1:40" x14ac:dyDescent="0.25">
      <c r="A101" s="11" t="s">
        <v>216</v>
      </c>
      <c r="B101" s="10" t="s">
        <v>728</v>
      </c>
      <c r="C101" s="62" t="s">
        <v>293</v>
      </c>
      <c r="D101" s="27">
        <v>1</v>
      </c>
      <c r="E101" s="13">
        <v>2</v>
      </c>
      <c r="F101" s="6" t="s">
        <v>210</v>
      </c>
      <c r="G101" s="54" t="s">
        <v>229</v>
      </c>
      <c r="H101" s="54" t="s">
        <v>229</v>
      </c>
      <c r="I101" s="62">
        <v>178.5</v>
      </c>
      <c r="J101" s="62">
        <v>34.299999999999997</v>
      </c>
      <c r="K101" s="62">
        <v>135</v>
      </c>
      <c r="L101" s="62">
        <v>0.95</v>
      </c>
      <c r="M101" s="62">
        <v>3.31</v>
      </c>
      <c r="N101" s="62">
        <v>2.27</v>
      </c>
      <c r="O101" s="62">
        <v>0.6</v>
      </c>
      <c r="P101" s="62">
        <v>23.6</v>
      </c>
      <c r="Q101" s="62">
        <v>3.12</v>
      </c>
      <c r="R101" s="62">
        <v>5.46</v>
      </c>
      <c r="S101" s="62">
        <v>0.72</v>
      </c>
      <c r="T101" s="62">
        <v>16</v>
      </c>
      <c r="U101" s="62">
        <v>0.31</v>
      </c>
      <c r="V101" s="62">
        <v>11.6</v>
      </c>
      <c r="W101" s="62">
        <v>14.2</v>
      </c>
      <c r="X101" s="62">
        <v>3.43</v>
      </c>
      <c r="Y101" s="62">
        <v>8.9</v>
      </c>
      <c r="Z101" s="62">
        <v>68.3</v>
      </c>
      <c r="AA101" s="62">
        <v>3.01</v>
      </c>
      <c r="AB101" s="62">
        <v>2.2999999999999998</v>
      </c>
      <c r="AC101" s="62">
        <v>12.5</v>
      </c>
      <c r="AD101" s="62">
        <v>0.8</v>
      </c>
      <c r="AE101" s="62">
        <v>0.49</v>
      </c>
      <c r="AF101" s="62">
        <v>6.57</v>
      </c>
      <c r="AG101" s="62">
        <v>0.82</v>
      </c>
      <c r="AH101" s="62">
        <v>0.31</v>
      </c>
      <c r="AI101" s="62">
        <v>2.09</v>
      </c>
      <c r="AJ101" s="62">
        <v>469</v>
      </c>
      <c r="AK101" s="62">
        <v>1.7</v>
      </c>
      <c r="AL101" s="62">
        <v>23.1</v>
      </c>
      <c r="AM101" s="62">
        <v>2.2000000000000002</v>
      </c>
      <c r="AN101" s="62">
        <v>220</v>
      </c>
    </row>
    <row r="102" spans="1:40" x14ac:dyDescent="0.25">
      <c r="A102" s="11" t="s">
        <v>216</v>
      </c>
      <c r="B102" s="10" t="s">
        <v>728</v>
      </c>
      <c r="C102" s="62" t="s">
        <v>294</v>
      </c>
      <c r="D102" s="27">
        <v>2</v>
      </c>
      <c r="E102" s="13">
        <v>3</v>
      </c>
      <c r="F102" s="6" t="s">
        <v>210</v>
      </c>
      <c r="G102" s="54" t="s">
        <v>229</v>
      </c>
      <c r="H102" s="54" t="s">
        <v>229</v>
      </c>
      <c r="I102" s="62">
        <v>352</v>
      </c>
      <c r="J102" s="62">
        <v>1415</v>
      </c>
      <c r="K102" s="62">
        <v>68</v>
      </c>
      <c r="L102" s="62">
        <v>1.54</v>
      </c>
      <c r="M102" s="62">
        <v>13.05</v>
      </c>
      <c r="N102" s="62">
        <v>9</v>
      </c>
      <c r="O102" s="62">
        <v>2.95</v>
      </c>
      <c r="P102" s="62">
        <v>23.9</v>
      </c>
      <c r="Q102" s="62">
        <v>12.6</v>
      </c>
      <c r="R102" s="62">
        <v>4.8</v>
      </c>
      <c r="S102" s="62">
        <v>2.89</v>
      </c>
      <c r="T102" s="62">
        <v>61.3</v>
      </c>
      <c r="U102" s="62">
        <v>1.3</v>
      </c>
      <c r="V102" s="62">
        <v>9.76</v>
      </c>
      <c r="W102" s="62">
        <v>59.3</v>
      </c>
      <c r="X102" s="62">
        <v>14.4</v>
      </c>
      <c r="Y102" s="62">
        <v>15.5</v>
      </c>
      <c r="Z102" s="62">
        <v>64.3</v>
      </c>
      <c r="AA102" s="62">
        <v>13.05</v>
      </c>
      <c r="AB102" s="62">
        <v>2.5</v>
      </c>
      <c r="AC102" s="62">
        <v>24</v>
      </c>
      <c r="AD102" s="62">
        <v>0.6</v>
      </c>
      <c r="AE102" s="62">
        <v>2.09</v>
      </c>
      <c r="AF102" s="62">
        <v>6.38</v>
      </c>
      <c r="AG102" s="62">
        <v>0.74</v>
      </c>
      <c r="AH102" s="62">
        <v>1.24</v>
      </c>
      <c r="AI102" s="62">
        <v>1.44</v>
      </c>
      <c r="AJ102" s="62">
        <v>281</v>
      </c>
      <c r="AK102" s="62">
        <v>1.3</v>
      </c>
      <c r="AL102" s="62">
        <v>94.3</v>
      </c>
      <c r="AM102" s="62">
        <v>8.65</v>
      </c>
      <c r="AN102" s="62">
        <v>195</v>
      </c>
    </row>
    <row r="103" spans="1:40" x14ac:dyDescent="0.25">
      <c r="A103" s="11" t="s">
        <v>216</v>
      </c>
      <c r="B103" s="10" t="s">
        <v>728</v>
      </c>
      <c r="C103" s="62" t="s">
        <v>295</v>
      </c>
      <c r="D103" s="27">
        <v>3</v>
      </c>
      <c r="E103" s="13">
        <v>4</v>
      </c>
      <c r="F103" s="6" t="s">
        <v>210</v>
      </c>
      <c r="G103" s="54" t="s">
        <v>229</v>
      </c>
      <c r="H103" s="54" t="s">
        <v>229</v>
      </c>
      <c r="I103" s="62">
        <v>1030</v>
      </c>
      <c r="J103" s="62">
        <v>816</v>
      </c>
      <c r="K103" s="62">
        <v>66</v>
      </c>
      <c r="L103" s="62">
        <v>3.73</v>
      </c>
      <c r="M103" s="62">
        <v>16.600000000000001</v>
      </c>
      <c r="N103" s="62">
        <v>11.35</v>
      </c>
      <c r="O103" s="62">
        <v>4.7300000000000004</v>
      </c>
      <c r="P103" s="62">
        <v>26.2</v>
      </c>
      <c r="Q103" s="62">
        <v>17</v>
      </c>
      <c r="R103" s="62">
        <v>4.45</v>
      </c>
      <c r="S103" s="62">
        <v>3.69</v>
      </c>
      <c r="T103" s="62">
        <v>80.099999999999994</v>
      </c>
      <c r="U103" s="62">
        <v>1.68</v>
      </c>
      <c r="V103" s="62">
        <v>9.59</v>
      </c>
      <c r="W103" s="62">
        <v>90.4</v>
      </c>
      <c r="X103" s="62">
        <v>22.4</v>
      </c>
      <c r="Y103" s="62">
        <v>31.5</v>
      </c>
      <c r="Z103" s="62">
        <v>67.900000000000006</v>
      </c>
      <c r="AA103" s="62">
        <v>21</v>
      </c>
      <c r="AB103" s="62">
        <v>2.2000000000000002</v>
      </c>
      <c r="AC103" s="62">
        <v>23.5</v>
      </c>
      <c r="AD103" s="62">
        <v>0.6</v>
      </c>
      <c r="AE103" s="62">
        <v>2.84</v>
      </c>
      <c r="AF103" s="62">
        <v>6.27</v>
      </c>
      <c r="AG103" s="62">
        <v>0.96</v>
      </c>
      <c r="AH103" s="62">
        <v>1.72</v>
      </c>
      <c r="AI103" s="62">
        <v>1.54</v>
      </c>
      <c r="AJ103" s="62">
        <v>383</v>
      </c>
      <c r="AK103" s="62">
        <v>1.8</v>
      </c>
      <c r="AL103" s="62">
        <v>97</v>
      </c>
      <c r="AM103" s="62">
        <v>11.5</v>
      </c>
      <c r="AN103" s="62">
        <v>189</v>
      </c>
    </row>
    <row r="104" spans="1:40" x14ac:dyDescent="0.25">
      <c r="A104" s="11" t="s">
        <v>216</v>
      </c>
      <c r="B104" s="10" t="s">
        <v>728</v>
      </c>
      <c r="C104" s="62" t="s">
        <v>296</v>
      </c>
      <c r="D104" s="27">
        <v>4</v>
      </c>
      <c r="E104" s="13">
        <v>5</v>
      </c>
      <c r="F104" s="6" t="s">
        <v>210</v>
      </c>
      <c r="G104" s="54" t="s">
        <v>229</v>
      </c>
      <c r="H104" s="54" t="s">
        <v>229</v>
      </c>
      <c r="I104" s="62">
        <v>575</v>
      </c>
      <c r="J104" s="62">
        <v>172.5</v>
      </c>
      <c r="K104" s="62">
        <v>79</v>
      </c>
      <c r="L104" s="62">
        <v>2.27</v>
      </c>
      <c r="M104" s="62">
        <v>13.5</v>
      </c>
      <c r="N104" s="62">
        <v>8.91</v>
      </c>
      <c r="O104" s="62">
        <v>3.72</v>
      </c>
      <c r="P104" s="62">
        <v>25.7</v>
      </c>
      <c r="Q104" s="62">
        <v>13.65</v>
      </c>
      <c r="R104" s="62">
        <v>4.1500000000000004</v>
      </c>
      <c r="S104" s="62">
        <v>2.86</v>
      </c>
      <c r="T104" s="62">
        <v>55.7</v>
      </c>
      <c r="U104" s="62">
        <v>1.34</v>
      </c>
      <c r="V104" s="62">
        <v>7.63</v>
      </c>
      <c r="W104" s="62">
        <v>69.2</v>
      </c>
      <c r="X104" s="62">
        <v>16.600000000000001</v>
      </c>
      <c r="Y104" s="62">
        <v>23.1</v>
      </c>
      <c r="Z104" s="62">
        <v>66.599999999999994</v>
      </c>
      <c r="AA104" s="62">
        <v>16.3</v>
      </c>
      <c r="AB104" s="62">
        <v>1.6</v>
      </c>
      <c r="AC104" s="62">
        <v>21.6</v>
      </c>
      <c r="AD104" s="62">
        <v>0.5</v>
      </c>
      <c r="AE104" s="62">
        <v>2.29</v>
      </c>
      <c r="AF104" s="62">
        <v>5.3</v>
      </c>
      <c r="AG104" s="62">
        <v>0.65</v>
      </c>
      <c r="AH104" s="62">
        <v>1.28</v>
      </c>
      <c r="AI104" s="62">
        <v>1.07</v>
      </c>
      <c r="AJ104" s="62">
        <v>271</v>
      </c>
      <c r="AK104" s="62">
        <v>1.2</v>
      </c>
      <c r="AL104" s="62">
        <v>67.2</v>
      </c>
      <c r="AM104" s="62">
        <v>9.24</v>
      </c>
      <c r="AN104" s="62">
        <v>157</v>
      </c>
    </row>
    <row r="105" spans="1:40" x14ac:dyDescent="0.25">
      <c r="A105" s="11" t="s">
        <v>216</v>
      </c>
      <c r="B105" s="10" t="s">
        <v>728</v>
      </c>
      <c r="C105" s="62" t="s">
        <v>297</v>
      </c>
      <c r="D105" s="27">
        <v>5</v>
      </c>
      <c r="E105" s="13">
        <v>6</v>
      </c>
      <c r="F105" s="6" t="s">
        <v>210</v>
      </c>
      <c r="G105" s="54" t="s">
        <v>229</v>
      </c>
      <c r="H105" s="54" t="s">
        <v>229</v>
      </c>
      <c r="I105" s="62">
        <v>307</v>
      </c>
      <c r="J105" s="62">
        <v>100.5</v>
      </c>
      <c r="K105" s="62">
        <v>66</v>
      </c>
      <c r="L105" s="62">
        <v>2.76</v>
      </c>
      <c r="M105" s="62">
        <v>14.8</v>
      </c>
      <c r="N105" s="62">
        <v>10.1</v>
      </c>
      <c r="O105" s="62">
        <v>3.8</v>
      </c>
      <c r="P105" s="62">
        <v>23.8</v>
      </c>
      <c r="Q105" s="62">
        <v>15.35</v>
      </c>
      <c r="R105" s="62">
        <v>3.99</v>
      </c>
      <c r="S105" s="62">
        <v>3.29</v>
      </c>
      <c r="T105" s="62">
        <v>61.1</v>
      </c>
      <c r="U105" s="62">
        <v>1.62</v>
      </c>
      <c r="V105" s="62">
        <v>7.44</v>
      </c>
      <c r="W105" s="62">
        <v>70.099999999999994</v>
      </c>
      <c r="X105" s="62">
        <v>17.100000000000001</v>
      </c>
      <c r="Y105" s="62">
        <v>27.2</v>
      </c>
      <c r="Z105" s="62">
        <v>59.9</v>
      </c>
      <c r="AA105" s="62">
        <v>17.95</v>
      </c>
      <c r="AB105" s="62">
        <v>1.9</v>
      </c>
      <c r="AC105" s="62">
        <v>25.3</v>
      </c>
      <c r="AD105" s="62">
        <v>0.5</v>
      </c>
      <c r="AE105" s="62">
        <v>2.52</v>
      </c>
      <c r="AF105" s="62">
        <v>5.67</v>
      </c>
      <c r="AG105" s="62">
        <v>0.61</v>
      </c>
      <c r="AH105" s="62">
        <v>1.34</v>
      </c>
      <c r="AI105" s="62">
        <v>1.2</v>
      </c>
      <c r="AJ105" s="62">
        <v>242</v>
      </c>
      <c r="AK105" s="62">
        <v>1.1000000000000001</v>
      </c>
      <c r="AL105" s="62">
        <v>96.5</v>
      </c>
      <c r="AM105" s="62">
        <v>9.83</v>
      </c>
      <c r="AN105" s="62">
        <v>160</v>
      </c>
    </row>
    <row r="106" spans="1:40" x14ac:dyDescent="0.25">
      <c r="A106" s="11" t="s">
        <v>216</v>
      </c>
      <c r="B106" s="10" t="s">
        <v>728</v>
      </c>
      <c r="C106" s="62" t="s">
        <v>298</v>
      </c>
      <c r="D106" s="27">
        <v>6</v>
      </c>
      <c r="E106" s="13">
        <v>7</v>
      </c>
      <c r="F106" s="6" t="s">
        <v>210</v>
      </c>
      <c r="G106" s="54" t="s">
        <v>229</v>
      </c>
      <c r="H106" s="54" t="s">
        <v>229</v>
      </c>
      <c r="I106" s="62">
        <v>344</v>
      </c>
      <c r="J106" s="62">
        <v>51.6</v>
      </c>
      <c r="K106" s="62">
        <v>112</v>
      </c>
      <c r="L106" s="62">
        <v>3.37</v>
      </c>
      <c r="M106" s="62">
        <v>14.65</v>
      </c>
      <c r="N106" s="62">
        <v>10.050000000000001</v>
      </c>
      <c r="O106" s="62">
        <v>3.76</v>
      </c>
      <c r="P106" s="62">
        <v>25.2</v>
      </c>
      <c r="Q106" s="62">
        <v>14.65</v>
      </c>
      <c r="R106" s="62">
        <v>3.85</v>
      </c>
      <c r="S106" s="62">
        <v>3.22</v>
      </c>
      <c r="T106" s="62">
        <v>52.9</v>
      </c>
      <c r="U106" s="62">
        <v>1.58</v>
      </c>
      <c r="V106" s="62">
        <v>6</v>
      </c>
      <c r="W106" s="62">
        <v>64.5</v>
      </c>
      <c r="X106" s="62">
        <v>15.7</v>
      </c>
      <c r="Y106" s="62">
        <v>36.299999999999997</v>
      </c>
      <c r="Z106" s="62">
        <v>59.2</v>
      </c>
      <c r="AA106" s="62">
        <v>15.35</v>
      </c>
      <c r="AB106" s="62">
        <v>1.6</v>
      </c>
      <c r="AC106" s="62">
        <v>26.8</v>
      </c>
      <c r="AD106" s="62">
        <v>0.4</v>
      </c>
      <c r="AE106" s="62">
        <v>2.41</v>
      </c>
      <c r="AF106" s="62">
        <v>4.84</v>
      </c>
      <c r="AG106" s="62">
        <v>0.53</v>
      </c>
      <c r="AH106" s="62">
        <v>1.44</v>
      </c>
      <c r="AI106" s="62">
        <v>1.0900000000000001</v>
      </c>
      <c r="AJ106" s="62">
        <v>248</v>
      </c>
      <c r="AK106" s="62">
        <v>1</v>
      </c>
      <c r="AL106" s="62">
        <v>79.2</v>
      </c>
      <c r="AM106" s="62">
        <v>9.4700000000000006</v>
      </c>
      <c r="AN106" s="62">
        <v>139</v>
      </c>
    </row>
    <row r="107" spans="1:40" x14ac:dyDescent="0.25">
      <c r="A107" s="11" t="s">
        <v>216</v>
      </c>
      <c r="B107" s="10" t="s">
        <v>728</v>
      </c>
      <c r="C107" s="62" t="s">
        <v>299</v>
      </c>
      <c r="D107" s="27">
        <v>7</v>
      </c>
      <c r="E107" s="13">
        <v>8</v>
      </c>
      <c r="F107" s="6" t="s">
        <v>210</v>
      </c>
      <c r="G107" s="54" t="s">
        <v>229</v>
      </c>
      <c r="H107" s="54" t="s">
        <v>229</v>
      </c>
      <c r="I107" s="62">
        <v>390</v>
      </c>
      <c r="J107" s="62">
        <v>52.7</v>
      </c>
      <c r="K107" s="62">
        <v>109</v>
      </c>
      <c r="L107" s="62">
        <v>2.93</v>
      </c>
      <c r="M107" s="62">
        <v>14.45</v>
      </c>
      <c r="N107" s="62">
        <v>9.76</v>
      </c>
      <c r="O107" s="62">
        <v>3.49</v>
      </c>
      <c r="P107" s="62">
        <v>24.6</v>
      </c>
      <c r="Q107" s="62">
        <v>14.2</v>
      </c>
      <c r="R107" s="62">
        <v>3.54</v>
      </c>
      <c r="S107" s="62">
        <v>3.18</v>
      </c>
      <c r="T107" s="62">
        <v>50.4</v>
      </c>
      <c r="U107" s="62">
        <v>1.45</v>
      </c>
      <c r="V107" s="62">
        <v>6.35</v>
      </c>
      <c r="W107" s="62">
        <v>61.3</v>
      </c>
      <c r="X107" s="62">
        <v>14.75</v>
      </c>
      <c r="Y107" s="62">
        <v>38.799999999999997</v>
      </c>
      <c r="Z107" s="62">
        <v>62.2</v>
      </c>
      <c r="AA107" s="62">
        <v>15.4</v>
      </c>
      <c r="AB107" s="62">
        <v>1.6</v>
      </c>
      <c r="AC107" s="62">
        <v>24.7</v>
      </c>
      <c r="AD107" s="62">
        <v>0.4</v>
      </c>
      <c r="AE107" s="62">
        <v>2.42</v>
      </c>
      <c r="AF107" s="62">
        <v>4.9400000000000004</v>
      </c>
      <c r="AG107" s="62">
        <v>0.54</v>
      </c>
      <c r="AH107" s="62">
        <v>1.44</v>
      </c>
      <c r="AI107" s="62">
        <v>1.1000000000000001</v>
      </c>
      <c r="AJ107" s="62">
        <v>236</v>
      </c>
      <c r="AK107" s="62">
        <v>0.8</v>
      </c>
      <c r="AL107" s="62">
        <v>72.599999999999994</v>
      </c>
      <c r="AM107" s="62">
        <v>10.199999999999999</v>
      </c>
      <c r="AN107" s="62">
        <v>137</v>
      </c>
    </row>
    <row r="108" spans="1:40" x14ac:dyDescent="0.25">
      <c r="A108" s="11" t="s">
        <v>216</v>
      </c>
      <c r="B108" s="10" t="s">
        <v>728</v>
      </c>
      <c r="C108" s="62" t="s">
        <v>300</v>
      </c>
      <c r="D108" s="27">
        <v>8</v>
      </c>
      <c r="E108" s="13">
        <v>9</v>
      </c>
      <c r="F108" s="6" t="s">
        <v>210</v>
      </c>
      <c r="G108" s="54" t="s">
        <v>229</v>
      </c>
      <c r="H108" s="54" t="s">
        <v>229</v>
      </c>
      <c r="I108" s="62">
        <v>350</v>
      </c>
      <c r="J108" s="62">
        <v>58.6</v>
      </c>
      <c r="K108" s="62">
        <v>109</v>
      </c>
      <c r="L108" s="62">
        <v>2.3199999999999998</v>
      </c>
      <c r="M108" s="62">
        <v>14.9</v>
      </c>
      <c r="N108" s="62">
        <v>10.3</v>
      </c>
      <c r="O108" s="62">
        <v>3.79</v>
      </c>
      <c r="P108" s="62">
        <v>22</v>
      </c>
      <c r="Q108" s="62">
        <v>14.6</v>
      </c>
      <c r="R108" s="62">
        <v>3.15</v>
      </c>
      <c r="S108" s="62">
        <v>3.06</v>
      </c>
      <c r="T108" s="62">
        <v>61.6</v>
      </c>
      <c r="U108" s="62">
        <v>1.54</v>
      </c>
      <c r="V108" s="62">
        <v>5.73</v>
      </c>
      <c r="W108" s="62">
        <v>71.2</v>
      </c>
      <c r="X108" s="62">
        <v>17.350000000000001</v>
      </c>
      <c r="Y108" s="62">
        <v>36.1</v>
      </c>
      <c r="Z108" s="62">
        <v>62.1</v>
      </c>
      <c r="AA108" s="62">
        <v>16.850000000000001</v>
      </c>
      <c r="AB108" s="62">
        <v>1.1000000000000001</v>
      </c>
      <c r="AC108" s="62">
        <v>26.2</v>
      </c>
      <c r="AD108" s="62">
        <v>0.4</v>
      </c>
      <c r="AE108" s="62">
        <v>2.4900000000000002</v>
      </c>
      <c r="AF108" s="62">
        <v>4.24</v>
      </c>
      <c r="AG108" s="62">
        <v>0.53</v>
      </c>
      <c r="AH108" s="62">
        <v>1.39</v>
      </c>
      <c r="AI108" s="62">
        <v>0.87</v>
      </c>
      <c r="AJ108" s="62">
        <v>218</v>
      </c>
      <c r="AK108" s="62">
        <v>1</v>
      </c>
      <c r="AL108" s="62">
        <v>83.7</v>
      </c>
      <c r="AM108" s="62">
        <v>9.3699999999999992</v>
      </c>
      <c r="AN108" s="62">
        <v>121</v>
      </c>
    </row>
    <row r="109" spans="1:40" x14ac:dyDescent="0.25">
      <c r="A109" s="11" t="s">
        <v>216</v>
      </c>
      <c r="B109" s="10" t="s">
        <v>728</v>
      </c>
      <c r="C109" s="62" t="s">
        <v>301</v>
      </c>
      <c r="D109" s="27">
        <v>9</v>
      </c>
      <c r="E109" s="13">
        <v>10</v>
      </c>
      <c r="F109" s="6" t="s">
        <v>210</v>
      </c>
      <c r="G109" s="54" t="s">
        <v>229</v>
      </c>
      <c r="H109" s="54" t="s">
        <v>229</v>
      </c>
      <c r="I109" s="62">
        <v>320</v>
      </c>
      <c r="J109" s="62">
        <v>50.4</v>
      </c>
      <c r="K109" s="62">
        <v>89</v>
      </c>
      <c r="L109" s="62">
        <v>2.54</v>
      </c>
      <c r="M109" s="62">
        <v>14.55</v>
      </c>
      <c r="N109" s="62">
        <v>9.77</v>
      </c>
      <c r="O109" s="62">
        <v>3.89</v>
      </c>
      <c r="P109" s="62">
        <v>22.7</v>
      </c>
      <c r="Q109" s="62">
        <v>15.8</v>
      </c>
      <c r="R109" s="62">
        <v>3.24</v>
      </c>
      <c r="S109" s="62">
        <v>3.17</v>
      </c>
      <c r="T109" s="62">
        <v>71.5</v>
      </c>
      <c r="U109" s="62">
        <v>1.45</v>
      </c>
      <c r="V109" s="62">
        <v>6.42</v>
      </c>
      <c r="W109" s="62">
        <v>82.1</v>
      </c>
      <c r="X109" s="62">
        <v>19.649999999999999</v>
      </c>
      <c r="Y109" s="62">
        <v>43.1</v>
      </c>
      <c r="Z109" s="62">
        <v>57.2</v>
      </c>
      <c r="AA109" s="62">
        <v>18.100000000000001</v>
      </c>
      <c r="AB109" s="62">
        <v>1.4</v>
      </c>
      <c r="AC109" s="62">
        <v>24.9</v>
      </c>
      <c r="AD109" s="62">
        <v>0.4</v>
      </c>
      <c r="AE109" s="62">
        <v>2.4500000000000002</v>
      </c>
      <c r="AF109" s="62">
        <v>4.34</v>
      </c>
      <c r="AG109" s="62">
        <v>0.56999999999999995</v>
      </c>
      <c r="AH109" s="62">
        <v>1.26</v>
      </c>
      <c r="AI109" s="62">
        <v>0.98</v>
      </c>
      <c r="AJ109" s="62">
        <v>205</v>
      </c>
      <c r="AK109" s="62">
        <v>0.8</v>
      </c>
      <c r="AL109" s="62">
        <v>83.5</v>
      </c>
      <c r="AM109" s="62">
        <v>8.7899999999999991</v>
      </c>
      <c r="AN109" s="62">
        <v>130</v>
      </c>
    </row>
    <row r="110" spans="1:40" x14ac:dyDescent="0.25">
      <c r="A110" s="11" t="s">
        <v>216</v>
      </c>
      <c r="B110" s="10" t="s">
        <v>728</v>
      </c>
      <c r="C110" s="62" t="s">
        <v>302</v>
      </c>
      <c r="D110" s="27">
        <v>10</v>
      </c>
      <c r="E110" s="13">
        <v>11</v>
      </c>
      <c r="F110" s="6" t="s">
        <v>210</v>
      </c>
      <c r="G110" s="54" t="s">
        <v>229</v>
      </c>
      <c r="H110" s="54" t="s">
        <v>229</v>
      </c>
      <c r="I110" s="62">
        <v>262</v>
      </c>
      <c r="J110" s="62">
        <v>44.9</v>
      </c>
      <c r="K110" s="62">
        <v>106</v>
      </c>
      <c r="L110" s="62">
        <v>2.31</v>
      </c>
      <c r="M110" s="62">
        <v>11.8</v>
      </c>
      <c r="N110" s="62">
        <v>8.44</v>
      </c>
      <c r="O110" s="62">
        <v>3.47</v>
      </c>
      <c r="P110" s="62">
        <v>22</v>
      </c>
      <c r="Q110" s="62">
        <v>14.2</v>
      </c>
      <c r="R110" s="62">
        <v>2.86</v>
      </c>
      <c r="S110" s="62">
        <v>2.62</v>
      </c>
      <c r="T110" s="62">
        <v>69.599999999999994</v>
      </c>
      <c r="U110" s="62">
        <v>1.1200000000000001</v>
      </c>
      <c r="V110" s="62">
        <v>5.54</v>
      </c>
      <c r="W110" s="62">
        <v>74.2</v>
      </c>
      <c r="X110" s="62">
        <v>18.55</v>
      </c>
      <c r="Y110" s="62">
        <v>43.9</v>
      </c>
      <c r="Z110" s="62">
        <v>62.2</v>
      </c>
      <c r="AA110" s="62">
        <v>15.15</v>
      </c>
      <c r="AB110" s="62">
        <v>1.2</v>
      </c>
      <c r="AC110" s="62">
        <v>25.4</v>
      </c>
      <c r="AD110" s="62">
        <v>0.3</v>
      </c>
      <c r="AE110" s="62">
        <v>2.14</v>
      </c>
      <c r="AF110" s="62">
        <v>3.79</v>
      </c>
      <c r="AG110" s="62">
        <v>0.47</v>
      </c>
      <c r="AH110" s="62">
        <v>1.1200000000000001</v>
      </c>
      <c r="AI110" s="62">
        <v>0.74</v>
      </c>
      <c r="AJ110" s="62">
        <v>217</v>
      </c>
      <c r="AK110" s="62">
        <v>0.9</v>
      </c>
      <c r="AL110" s="62">
        <v>79.3</v>
      </c>
      <c r="AM110" s="62">
        <v>7.29</v>
      </c>
      <c r="AN110" s="62">
        <v>114</v>
      </c>
    </row>
    <row r="111" spans="1:40" x14ac:dyDescent="0.25">
      <c r="A111" s="11" t="s">
        <v>216</v>
      </c>
      <c r="B111" s="10" t="s">
        <v>728</v>
      </c>
      <c r="C111" s="62" t="s">
        <v>303</v>
      </c>
      <c r="D111" s="27">
        <v>11</v>
      </c>
      <c r="E111" s="13">
        <v>12</v>
      </c>
      <c r="F111" s="6" t="s">
        <v>210</v>
      </c>
      <c r="G111" s="54" t="s">
        <v>229</v>
      </c>
      <c r="H111" s="54" t="s">
        <v>229</v>
      </c>
      <c r="I111" s="62">
        <v>252</v>
      </c>
      <c r="J111" s="62">
        <v>41.1</v>
      </c>
      <c r="K111" s="62">
        <v>106</v>
      </c>
      <c r="L111" s="62">
        <v>1.93</v>
      </c>
      <c r="M111" s="62">
        <v>12.7</v>
      </c>
      <c r="N111" s="62">
        <v>8.34</v>
      </c>
      <c r="O111" s="62">
        <v>3.38</v>
      </c>
      <c r="P111" s="62">
        <v>21.8</v>
      </c>
      <c r="Q111" s="62">
        <v>14.3</v>
      </c>
      <c r="R111" s="62">
        <v>2.98</v>
      </c>
      <c r="S111" s="62">
        <v>2.72</v>
      </c>
      <c r="T111" s="62">
        <v>60.6</v>
      </c>
      <c r="U111" s="62">
        <v>1.18</v>
      </c>
      <c r="V111" s="62">
        <v>5.58</v>
      </c>
      <c r="W111" s="62">
        <v>68</v>
      </c>
      <c r="X111" s="62">
        <v>17</v>
      </c>
      <c r="Y111" s="62">
        <v>48.9</v>
      </c>
      <c r="Z111" s="62">
        <v>56.5</v>
      </c>
      <c r="AA111" s="62">
        <v>14.45</v>
      </c>
      <c r="AB111" s="62">
        <v>1</v>
      </c>
      <c r="AC111" s="62">
        <v>25.5</v>
      </c>
      <c r="AD111" s="62">
        <v>0.4</v>
      </c>
      <c r="AE111" s="62">
        <v>2.09</v>
      </c>
      <c r="AF111" s="62">
        <v>3.73</v>
      </c>
      <c r="AG111" s="62">
        <v>0.47</v>
      </c>
      <c r="AH111" s="62">
        <v>1.1499999999999999</v>
      </c>
      <c r="AI111" s="62">
        <v>0.75</v>
      </c>
      <c r="AJ111" s="62">
        <v>199</v>
      </c>
      <c r="AK111" s="62">
        <v>0.8</v>
      </c>
      <c r="AL111" s="62">
        <v>71.099999999999994</v>
      </c>
      <c r="AM111" s="62">
        <v>7.79</v>
      </c>
      <c r="AN111" s="62">
        <v>111</v>
      </c>
    </row>
    <row r="112" spans="1:40" x14ac:dyDescent="0.25">
      <c r="A112" s="11" t="s">
        <v>216</v>
      </c>
      <c r="B112" s="10" t="s">
        <v>728</v>
      </c>
      <c r="C112" s="62" t="s">
        <v>304</v>
      </c>
      <c r="D112" s="27">
        <v>12</v>
      </c>
      <c r="E112" s="13">
        <v>13</v>
      </c>
      <c r="F112" s="6" t="s">
        <v>210</v>
      </c>
      <c r="G112" s="54" t="s">
        <v>229</v>
      </c>
      <c r="H112" s="54" t="s">
        <v>229</v>
      </c>
      <c r="I112" s="62">
        <v>276</v>
      </c>
      <c r="J112" s="62">
        <v>36</v>
      </c>
      <c r="K112" s="62">
        <v>124</v>
      </c>
      <c r="L112" s="62">
        <v>2.4500000000000002</v>
      </c>
      <c r="M112" s="62">
        <v>13.95</v>
      </c>
      <c r="N112" s="62">
        <v>9.0500000000000007</v>
      </c>
      <c r="O112" s="62">
        <v>3.33</v>
      </c>
      <c r="P112" s="62">
        <v>22.6</v>
      </c>
      <c r="Q112" s="62">
        <v>14.2</v>
      </c>
      <c r="R112" s="62">
        <v>3.03</v>
      </c>
      <c r="S112" s="62">
        <v>2.91</v>
      </c>
      <c r="T112" s="62">
        <v>59</v>
      </c>
      <c r="U112" s="62">
        <v>1.34</v>
      </c>
      <c r="V112" s="62">
        <v>5.07</v>
      </c>
      <c r="W112" s="62">
        <v>65.099999999999994</v>
      </c>
      <c r="X112" s="62">
        <v>15.95</v>
      </c>
      <c r="Y112" s="62">
        <v>50</v>
      </c>
      <c r="Z112" s="62">
        <v>61.1</v>
      </c>
      <c r="AA112" s="62">
        <v>14.6</v>
      </c>
      <c r="AB112" s="62">
        <v>1.3</v>
      </c>
      <c r="AC112" s="62">
        <v>37.200000000000003</v>
      </c>
      <c r="AD112" s="62">
        <v>0.4</v>
      </c>
      <c r="AE112" s="62">
        <v>2.33</v>
      </c>
      <c r="AF112" s="62">
        <v>3.8</v>
      </c>
      <c r="AG112" s="62">
        <v>0.46</v>
      </c>
      <c r="AH112" s="62">
        <v>1.34</v>
      </c>
      <c r="AI112" s="62">
        <v>0.86</v>
      </c>
      <c r="AJ112" s="62">
        <v>251</v>
      </c>
      <c r="AK112" s="62">
        <v>1.2</v>
      </c>
      <c r="AL112" s="62">
        <v>71.3</v>
      </c>
      <c r="AM112" s="62">
        <v>8.7100000000000009</v>
      </c>
      <c r="AN112" s="62">
        <v>112</v>
      </c>
    </row>
    <row r="113" spans="1:40" x14ac:dyDescent="0.25">
      <c r="A113" s="11" t="s">
        <v>216</v>
      </c>
      <c r="B113" s="10" t="s">
        <v>728</v>
      </c>
      <c r="C113" s="62" t="s">
        <v>305</v>
      </c>
      <c r="D113" s="27">
        <v>14</v>
      </c>
      <c r="E113" s="13">
        <v>15</v>
      </c>
      <c r="F113" s="6" t="s">
        <v>210</v>
      </c>
      <c r="G113" s="54" t="s">
        <v>229</v>
      </c>
      <c r="H113" s="54" t="s">
        <v>229</v>
      </c>
      <c r="I113" s="62">
        <v>377</v>
      </c>
      <c r="J113" s="62">
        <v>33.4</v>
      </c>
      <c r="K113" s="62">
        <v>123</v>
      </c>
      <c r="L113" s="62">
        <v>2.41</v>
      </c>
      <c r="M113" s="62">
        <v>13.8</v>
      </c>
      <c r="N113" s="62">
        <v>10</v>
      </c>
      <c r="O113" s="62">
        <v>3.23</v>
      </c>
      <c r="P113" s="62">
        <v>23.7</v>
      </c>
      <c r="Q113" s="62">
        <v>14.5</v>
      </c>
      <c r="R113" s="62">
        <v>3.08</v>
      </c>
      <c r="S113" s="62">
        <v>3.03</v>
      </c>
      <c r="T113" s="62">
        <v>51.8</v>
      </c>
      <c r="U113" s="62">
        <v>1.38</v>
      </c>
      <c r="V113" s="62">
        <v>4.8499999999999996</v>
      </c>
      <c r="W113" s="62">
        <v>55.7</v>
      </c>
      <c r="X113" s="62">
        <v>13.2</v>
      </c>
      <c r="Y113" s="62">
        <v>51.9</v>
      </c>
      <c r="Z113" s="62">
        <v>61.1</v>
      </c>
      <c r="AA113" s="62">
        <v>12.45</v>
      </c>
      <c r="AB113" s="62">
        <v>1.2</v>
      </c>
      <c r="AC113" s="62">
        <v>52</v>
      </c>
      <c r="AD113" s="62">
        <v>0.4</v>
      </c>
      <c r="AE113" s="62">
        <v>2.34</v>
      </c>
      <c r="AF113" s="62">
        <v>3.5</v>
      </c>
      <c r="AG113" s="62">
        <v>0.44</v>
      </c>
      <c r="AH113" s="62">
        <v>1.3</v>
      </c>
      <c r="AI113" s="62">
        <v>1.03</v>
      </c>
      <c r="AJ113" s="62">
        <v>296</v>
      </c>
      <c r="AK113" s="62">
        <v>1.7</v>
      </c>
      <c r="AL113" s="62">
        <v>74.900000000000006</v>
      </c>
      <c r="AM113" s="62">
        <v>8.34</v>
      </c>
      <c r="AN113" s="62">
        <v>113</v>
      </c>
    </row>
    <row r="114" spans="1:40" x14ac:dyDescent="0.25">
      <c r="A114" s="11" t="s">
        <v>216</v>
      </c>
      <c r="B114" s="10" t="s">
        <v>728</v>
      </c>
      <c r="C114" s="62" t="s">
        <v>306</v>
      </c>
      <c r="D114" s="27">
        <v>16</v>
      </c>
      <c r="E114" s="13">
        <v>17</v>
      </c>
      <c r="F114" s="6" t="s">
        <v>210</v>
      </c>
      <c r="G114" s="54" t="s">
        <v>229</v>
      </c>
      <c r="H114" s="54" t="s">
        <v>229</v>
      </c>
      <c r="I114" s="62">
        <v>340</v>
      </c>
      <c r="J114" s="62">
        <v>33.4</v>
      </c>
      <c r="K114" s="62">
        <v>90</v>
      </c>
      <c r="L114" s="62">
        <v>2.2999999999999998</v>
      </c>
      <c r="M114" s="62">
        <v>17.149999999999999</v>
      </c>
      <c r="N114" s="62">
        <v>12.45</v>
      </c>
      <c r="O114" s="62">
        <v>3.78</v>
      </c>
      <c r="P114" s="62">
        <v>20</v>
      </c>
      <c r="Q114" s="62">
        <v>20.8</v>
      </c>
      <c r="R114" s="62">
        <v>3</v>
      </c>
      <c r="S114" s="62">
        <v>4.16</v>
      </c>
      <c r="T114" s="62">
        <v>98.3</v>
      </c>
      <c r="U114" s="62">
        <v>1.52</v>
      </c>
      <c r="V114" s="62">
        <v>4.78</v>
      </c>
      <c r="W114" s="62">
        <v>68.5</v>
      </c>
      <c r="X114" s="62">
        <v>16.100000000000001</v>
      </c>
      <c r="Y114" s="62">
        <v>48.7</v>
      </c>
      <c r="Z114" s="62">
        <v>52.2</v>
      </c>
      <c r="AA114" s="62">
        <v>14.05</v>
      </c>
      <c r="AB114" s="62">
        <v>1.1000000000000001</v>
      </c>
      <c r="AC114" s="62">
        <v>31</v>
      </c>
      <c r="AD114" s="62">
        <v>0.3</v>
      </c>
      <c r="AE114" s="62">
        <v>2.8</v>
      </c>
      <c r="AF114" s="62">
        <v>3.63</v>
      </c>
      <c r="AG114" s="62">
        <v>0.43</v>
      </c>
      <c r="AH114" s="62">
        <v>1.44</v>
      </c>
      <c r="AI114" s="62">
        <v>0.98</v>
      </c>
      <c r="AJ114" s="62">
        <v>136</v>
      </c>
      <c r="AK114" s="62">
        <v>1.4</v>
      </c>
      <c r="AL114" s="62">
        <v>176</v>
      </c>
      <c r="AM114" s="62">
        <v>8.93</v>
      </c>
      <c r="AN114" s="62">
        <v>105</v>
      </c>
    </row>
    <row r="115" spans="1:40" x14ac:dyDescent="0.25">
      <c r="A115" s="11" t="s">
        <v>216</v>
      </c>
      <c r="B115" s="10" t="s">
        <v>728</v>
      </c>
      <c r="C115" s="62" t="s">
        <v>401</v>
      </c>
      <c r="D115" s="27">
        <v>17</v>
      </c>
      <c r="E115" s="13">
        <v>18</v>
      </c>
      <c r="F115" s="6" t="s">
        <v>210</v>
      </c>
      <c r="G115" s="54" t="s">
        <v>229</v>
      </c>
      <c r="H115" s="54" t="s">
        <v>229</v>
      </c>
      <c r="I115" s="62">
        <v>229</v>
      </c>
      <c r="J115" s="62">
        <v>39.4</v>
      </c>
      <c r="K115" s="62">
        <v>103</v>
      </c>
      <c r="L115" s="62">
        <v>2.5099999999999998</v>
      </c>
      <c r="M115" s="62">
        <v>16.2</v>
      </c>
      <c r="N115" s="62">
        <v>10.5</v>
      </c>
      <c r="O115" s="62">
        <v>3.28</v>
      </c>
      <c r="P115" s="62">
        <v>19.8</v>
      </c>
      <c r="Q115" s="62">
        <v>15.65</v>
      </c>
      <c r="R115" s="62">
        <v>2.82</v>
      </c>
      <c r="S115" s="62">
        <v>3.5</v>
      </c>
      <c r="T115" s="62">
        <v>72.400000000000006</v>
      </c>
      <c r="U115" s="62">
        <v>1.27</v>
      </c>
      <c r="V115" s="62">
        <v>5.24</v>
      </c>
      <c r="W115" s="62">
        <v>66.3</v>
      </c>
      <c r="X115" s="62">
        <v>15.55</v>
      </c>
      <c r="Y115" s="62">
        <v>41.6</v>
      </c>
      <c r="Z115" s="62">
        <v>53.4</v>
      </c>
      <c r="AA115" s="62">
        <v>14.4</v>
      </c>
      <c r="AB115" s="62">
        <v>1.4</v>
      </c>
      <c r="AC115" s="62">
        <v>33.4</v>
      </c>
      <c r="AD115" s="62">
        <v>0.3</v>
      </c>
      <c r="AE115" s="62">
        <v>2.4500000000000002</v>
      </c>
      <c r="AF115" s="62">
        <v>3.36</v>
      </c>
      <c r="AG115" s="62">
        <v>0.43</v>
      </c>
      <c r="AH115" s="62">
        <v>1.36</v>
      </c>
      <c r="AI115" s="62">
        <v>0.81</v>
      </c>
      <c r="AJ115" s="62">
        <v>186</v>
      </c>
      <c r="AK115" s="62">
        <v>1</v>
      </c>
      <c r="AL115" s="62">
        <v>123.5</v>
      </c>
      <c r="AM115" s="62">
        <v>9.41</v>
      </c>
      <c r="AN115" s="62">
        <v>113</v>
      </c>
    </row>
    <row r="116" spans="1:40" x14ac:dyDescent="0.25">
      <c r="A116" s="11" t="s">
        <v>216</v>
      </c>
      <c r="B116" s="10" t="s">
        <v>728</v>
      </c>
      <c r="C116" s="62" t="s">
        <v>307</v>
      </c>
      <c r="D116" s="27">
        <v>18</v>
      </c>
      <c r="E116" s="13">
        <v>19</v>
      </c>
      <c r="F116" s="6" t="s">
        <v>210</v>
      </c>
      <c r="G116" s="54" t="s">
        <v>229</v>
      </c>
      <c r="H116" s="54" t="s">
        <v>229</v>
      </c>
      <c r="I116" s="62">
        <v>242</v>
      </c>
      <c r="J116" s="62">
        <v>38</v>
      </c>
      <c r="K116" s="62">
        <v>98</v>
      </c>
      <c r="L116" s="62">
        <v>2.04</v>
      </c>
      <c r="M116" s="62">
        <v>18.350000000000001</v>
      </c>
      <c r="N116" s="62">
        <v>13.6</v>
      </c>
      <c r="O116" s="62">
        <v>4.01</v>
      </c>
      <c r="P116" s="62">
        <v>18.100000000000001</v>
      </c>
      <c r="Q116" s="62">
        <v>20</v>
      </c>
      <c r="R116" s="62">
        <v>2.88</v>
      </c>
      <c r="S116" s="62">
        <v>4.41</v>
      </c>
      <c r="T116" s="62">
        <v>89.1</v>
      </c>
      <c r="U116" s="62">
        <v>1.74</v>
      </c>
      <c r="V116" s="62">
        <v>4.43</v>
      </c>
      <c r="W116" s="62">
        <v>74.7</v>
      </c>
      <c r="X116" s="62">
        <v>17.100000000000001</v>
      </c>
      <c r="Y116" s="62">
        <v>43.8</v>
      </c>
      <c r="Z116" s="62">
        <v>52.7</v>
      </c>
      <c r="AA116" s="62">
        <v>15.5</v>
      </c>
      <c r="AB116" s="62">
        <v>2</v>
      </c>
      <c r="AC116" s="62">
        <v>38</v>
      </c>
      <c r="AD116" s="62">
        <v>0.4</v>
      </c>
      <c r="AE116" s="62">
        <v>3</v>
      </c>
      <c r="AF116" s="62">
        <v>3.61</v>
      </c>
      <c r="AG116" s="62">
        <v>0.41</v>
      </c>
      <c r="AH116" s="62">
        <v>1.81</v>
      </c>
      <c r="AI116" s="62">
        <v>1.05</v>
      </c>
      <c r="AJ116" s="62">
        <v>218</v>
      </c>
      <c r="AK116" s="62">
        <v>1.2</v>
      </c>
      <c r="AL116" s="62">
        <v>181.5</v>
      </c>
      <c r="AM116" s="62">
        <v>10.75</v>
      </c>
      <c r="AN116" s="62">
        <v>105</v>
      </c>
    </row>
    <row r="117" spans="1:40" x14ac:dyDescent="0.25">
      <c r="A117" s="11" t="s">
        <v>216</v>
      </c>
      <c r="B117" s="10" t="s">
        <v>729</v>
      </c>
      <c r="C117" s="62" t="s">
        <v>308</v>
      </c>
      <c r="D117" s="27">
        <v>0</v>
      </c>
      <c r="E117" s="13">
        <v>1</v>
      </c>
      <c r="F117" s="6" t="s">
        <v>210</v>
      </c>
      <c r="G117" s="54" t="s">
        <v>229</v>
      </c>
      <c r="H117" s="54" t="s">
        <v>229</v>
      </c>
      <c r="I117" s="62">
        <v>138</v>
      </c>
      <c r="J117" s="62">
        <v>29.3</v>
      </c>
      <c r="K117" s="62">
        <v>140</v>
      </c>
      <c r="L117" s="62">
        <v>1.9</v>
      </c>
      <c r="M117" s="62">
        <v>5.24</v>
      </c>
      <c r="N117" s="62">
        <v>3.74</v>
      </c>
      <c r="O117" s="62">
        <v>1.25</v>
      </c>
      <c r="P117" s="62">
        <v>23.8</v>
      </c>
      <c r="Q117" s="62">
        <v>5.46</v>
      </c>
      <c r="R117" s="62">
        <v>4.55</v>
      </c>
      <c r="S117" s="62">
        <v>1.18</v>
      </c>
      <c r="T117" s="62">
        <v>25.6</v>
      </c>
      <c r="U117" s="62">
        <v>0.44</v>
      </c>
      <c r="V117" s="62">
        <v>8.89</v>
      </c>
      <c r="W117" s="62">
        <v>23.3</v>
      </c>
      <c r="X117" s="62">
        <v>5.75</v>
      </c>
      <c r="Y117" s="62">
        <v>23.7</v>
      </c>
      <c r="Z117" s="62">
        <v>62</v>
      </c>
      <c r="AA117" s="62">
        <v>4.9400000000000004</v>
      </c>
      <c r="AB117" s="62">
        <v>2.2000000000000002</v>
      </c>
      <c r="AC117" s="62">
        <v>34.4</v>
      </c>
      <c r="AD117" s="62">
        <v>0.6</v>
      </c>
      <c r="AE117" s="62">
        <v>0.88</v>
      </c>
      <c r="AF117" s="62">
        <v>6.39</v>
      </c>
      <c r="AG117" s="62">
        <v>0.64</v>
      </c>
      <c r="AH117" s="62">
        <v>0.47</v>
      </c>
      <c r="AI117" s="62">
        <v>1.88</v>
      </c>
      <c r="AJ117" s="62">
        <v>377</v>
      </c>
      <c r="AK117" s="62">
        <v>1.5</v>
      </c>
      <c r="AL117" s="62">
        <v>38.4</v>
      </c>
      <c r="AM117" s="62">
        <v>3.13</v>
      </c>
      <c r="AN117" s="62">
        <v>188</v>
      </c>
    </row>
    <row r="118" spans="1:40" x14ac:dyDescent="0.25">
      <c r="A118" s="11" t="s">
        <v>216</v>
      </c>
      <c r="B118" s="10" t="s">
        <v>729</v>
      </c>
      <c r="C118" s="62" t="s">
        <v>309</v>
      </c>
      <c r="D118" s="27">
        <v>1</v>
      </c>
      <c r="E118" s="13">
        <v>2</v>
      </c>
      <c r="F118" s="6" t="s">
        <v>210</v>
      </c>
      <c r="G118" s="54" t="s">
        <v>229</v>
      </c>
      <c r="H118" s="54" t="s">
        <v>229</v>
      </c>
      <c r="I118" s="62">
        <v>119.5</v>
      </c>
      <c r="J118" s="62">
        <v>23.9</v>
      </c>
      <c r="K118" s="62">
        <v>110</v>
      </c>
      <c r="L118" s="62">
        <v>1.45</v>
      </c>
      <c r="M118" s="62">
        <v>4.2</v>
      </c>
      <c r="N118" s="62">
        <v>2.73</v>
      </c>
      <c r="O118" s="62">
        <v>0.98</v>
      </c>
      <c r="P118" s="62">
        <v>21.9</v>
      </c>
      <c r="Q118" s="62">
        <v>4.32</v>
      </c>
      <c r="R118" s="62">
        <v>4.28</v>
      </c>
      <c r="S118" s="62">
        <v>0.92</v>
      </c>
      <c r="T118" s="62">
        <v>20.8</v>
      </c>
      <c r="U118" s="62">
        <v>0.39</v>
      </c>
      <c r="V118" s="62">
        <v>8.92</v>
      </c>
      <c r="W118" s="62">
        <v>19.899999999999999</v>
      </c>
      <c r="X118" s="62">
        <v>4.55</v>
      </c>
      <c r="Y118" s="62">
        <v>17.600000000000001</v>
      </c>
      <c r="Z118" s="62">
        <v>56.7</v>
      </c>
      <c r="AA118" s="62">
        <v>4.1900000000000004</v>
      </c>
      <c r="AB118" s="62">
        <v>1.8</v>
      </c>
      <c r="AC118" s="62">
        <v>25.4</v>
      </c>
      <c r="AD118" s="62">
        <v>0.6</v>
      </c>
      <c r="AE118" s="62">
        <v>0.7</v>
      </c>
      <c r="AF118" s="62">
        <v>6.91</v>
      </c>
      <c r="AG118" s="62">
        <v>0.67</v>
      </c>
      <c r="AH118" s="62">
        <v>0.4</v>
      </c>
      <c r="AI118" s="62">
        <v>2.0499999999999998</v>
      </c>
      <c r="AJ118" s="62">
        <v>360</v>
      </c>
      <c r="AK118" s="62">
        <v>2</v>
      </c>
      <c r="AL118" s="62">
        <v>33.4</v>
      </c>
      <c r="AM118" s="62">
        <v>2.71</v>
      </c>
      <c r="AN118" s="62">
        <v>190</v>
      </c>
    </row>
    <row r="119" spans="1:40" x14ac:dyDescent="0.25">
      <c r="A119" s="11" t="s">
        <v>216</v>
      </c>
      <c r="B119" s="10" t="s">
        <v>729</v>
      </c>
      <c r="C119" s="62" t="s">
        <v>310</v>
      </c>
      <c r="D119" s="27">
        <v>2</v>
      </c>
      <c r="E119" s="13">
        <v>3</v>
      </c>
      <c r="F119" s="6" t="s">
        <v>210</v>
      </c>
      <c r="G119" s="54" t="s">
        <v>229</v>
      </c>
      <c r="H119" s="54" t="s">
        <v>229</v>
      </c>
      <c r="I119" s="62">
        <v>121.5</v>
      </c>
      <c r="J119" s="62">
        <v>25.9</v>
      </c>
      <c r="K119" s="62">
        <v>136</v>
      </c>
      <c r="L119" s="62">
        <v>1.61</v>
      </c>
      <c r="M119" s="62">
        <v>4.68</v>
      </c>
      <c r="N119" s="62">
        <v>3.01</v>
      </c>
      <c r="O119" s="62">
        <v>0.99</v>
      </c>
      <c r="P119" s="62">
        <v>24.5</v>
      </c>
      <c r="Q119" s="62">
        <v>4.18</v>
      </c>
      <c r="R119" s="62">
        <v>4.3499999999999996</v>
      </c>
      <c r="S119" s="62">
        <v>1.01</v>
      </c>
      <c r="T119" s="62">
        <v>19.8</v>
      </c>
      <c r="U119" s="62">
        <v>0.4</v>
      </c>
      <c r="V119" s="62">
        <v>8.69</v>
      </c>
      <c r="W119" s="62">
        <v>19.100000000000001</v>
      </c>
      <c r="X119" s="62">
        <v>4.6399999999999997</v>
      </c>
      <c r="Y119" s="62">
        <v>16.899999999999999</v>
      </c>
      <c r="Z119" s="62">
        <v>72.599999999999994</v>
      </c>
      <c r="AA119" s="62">
        <v>3.89</v>
      </c>
      <c r="AB119" s="62">
        <v>1.8</v>
      </c>
      <c r="AC119" s="62">
        <v>24.3</v>
      </c>
      <c r="AD119" s="62">
        <v>0.5</v>
      </c>
      <c r="AE119" s="62">
        <v>0.73</v>
      </c>
      <c r="AF119" s="62">
        <v>5.97</v>
      </c>
      <c r="AG119" s="62">
        <v>0.64</v>
      </c>
      <c r="AH119" s="62">
        <v>0.4</v>
      </c>
      <c r="AI119" s="62">
        <v>2.2599999999999998</v>
      </c>
      <c r="AJ119" s="62">
        <v>367</v>
      </c>
      <c r="AK119" s="62">
        <v>1.5</v>
      </c>
      <c r="AL119" s="62">
        <v>34</v>
      </c>
      <c r="AM119" s="62">
        <v>2.7</v>
      </c>
      <c r="AN119" s="62">
        <v>157</v>
      </c>
    </row>
    <row r="120" spans="1:40" x14ac:dyDescent="0.25">
      <c r="A120" s="11" t="s">
        <v>216</v>
      </c>
      <c r="B120" s="10" t="s">
        <v>729</v>
      </c>
      <c r="C120" s="62" t="s">
        <v>311</v>
      </c>
      <c r="D120" s="27">
        <v>3</v>
      </c>
      <c r="E120" s="13">
        <v>4</v>
      </c>
      <c r="F120" s="6" t="s">
        <v>210</v>
      </c>
      <c r="G120" s="54" t="s">
        <v>229</v>
      </c>
      <c r="H120" s="54" t="s">
        <v>229</v>
      </c>
      <c r="I120" s="62">
        <v>125</v>
      </c>
      <c r="J120" s="62">
        <v>31.7</v>
      </c>
      <c r="K120" s="62">
        <v>131</v>
      </c>
      <c r="L120" s="62">
        <v>1.45</v>
      </c>
      <c r="M120" s="62">
        <v>3.96</v>
      </c>
      <c r="N120" s="62">
        <v>2.5299999999999998</v>
      </c>
      <c r="O120" s="62">
        <v>0.71</v>
      </c>
      <c r="P120" s="62">
        <v>25</v>
      </c>
      <c r="Q120" s="62">
        <v>3.45</v>
      </c>
      <c r="R120" s="62">
        <v>4.95</v>
      </c>
      <c r="S120" s="62">
        <v>0.72</v>
      </c>
      <c r="T120" s="62">
        <v>16.8</v>
      </c>
      <c r="U120" s="62">
        <v>0.32</v>
      </c>
      <c r="V120" s="62">
        <v>9</v>
      </c>
      <c r="W120" s="62">
        <v>16.3</v>
      </c>
      <c r="X120" s="62">
        <v>3.51</v>
      </c>
      <c r="Y120" s="62">
        <v>13.1</v>
      </c>
      <c r="Z120" s="62">
        <v>76.2</v>
      </c>
      <c r="AA120" s="62">
        <v>3.26</v>
      </c>
      <c r="AB120" s="62">
        <v>2.1</v>
      </c>
      <c r="AC120" s="62">
        <v>18.7</v>
      </c>
      <c r="AD120" s="62">
        <v>0.6</v>
      </c>
      <c r="AE120" s="62">
        <v>0.55000000000000004</v>
      </c>
      <c r="AF120" s="62">
        <v>6.23</v>
      </c>
      <c r="AG120" s="62">
        <v>0.7</v>
      </c>
      <c r="AH120" s="62">
        <v>0.3</v>
      </c>
      <c r="AI120" s="62">
        <v>2.5299999999999998</v>
      </c>
      <c r="AJ120" s="62">
        <v>377</v>
      </c>
      <c r="AK120" s="62">
        <v>1.2</v>
      </c>
      <c r="AL120" s="62">
        <v>24.1</v>
      </c>
      <c r="AM120" s="62">
        <v>2.23</v>
      </c>
      <c r="AN120" s="62">
        <v>167</v>
      </c>
    </row>
    <row r="121" spans="1:40" x14ac:dyDescent="0.25">
      <c r="A121" s="11" t="s">
        <v>216</v>
      </c>
      <c r="B121" s="10" t="s">
        <v>729</v>
      </c>
      <c r="C121" s="62" t="s">
        <v>312</v>
      </c>
      <c r="D121" s="27">
        <v>4</v>
      </c>
      <c r="E121" s="13">
        <v>5</v>
      </c>
      <c r="F121" s="6" t="s">
        <v>210</v>
      </c>
      <c r="G121" s="54" t="s">
        <v>229</v>
      </c>
      <c r="H121" s="54" t="s">
        <v>229</v>
      </c>
      <c r="I121" s="62">
        <v>556</v>
      </c>
      <c r="J121" s="62">
        <v>159</v>
      </c>
      <c r="K121" s="62">
        <v>135</v>
      </c>
      <c r="L121" s="62">
        <v>1.5</v>
      </c>
      <c r="M121" s="62">
        <v>4.63</v>
      </c>
      <c r="N121" s="62">
        <v>2.72</v>
      </c>
      <c r="O121" s="62">
        <v>1.1299999999999999</v>
      </c>
      <c r="P121" s="62">
        <v>25.5</v>
      </c>
      <c r="Q121" s="62">
        <v>3.96</v>
      </c>
      <c r="R121" s="62">
        <v>4.51</v>
      </c>
      <c r="S121" s="62">
        <v>0.94</v>
      </c>
      <c r="T121" s="62">
        <v>18.899999999999999</v>
      </c>
      <c r="U121" s="62">
        <v>0.4</v>
      </c>
      <c r="V121" s="62">
        <v>8.57</v>
      </c>
      <c r="W121" s="62">
        <v>21.4</v>
      </c>
      <c r="X121" s="62">
        <v>4.97</v>
      </c>
      <c r="Y121" s="62">
        <v>8.1</v>
      </c>
      <c r="Z121" s="62">
        <v>79.2</v>
      </c>
      <c r="AA121" s="62">
        <v>4.7</v>
      </c>
      <c r="AB121" s="62">
        <v>1.7</v>
      </c>
      <c r="AC121" s="62">
        <v>11.2</v>
      </c>
      <c r="AD121" s="62">
        <v>0.5</v>
      </c>
      <c r="AE121" s="62">
        <v>0.71</v>
      </c>
      <c r="AF121" s="62">
        <v>6.11</v>
      </c>
      <c r="AG121" s="62">
        <v>0.66</v>
      </c>
      <c r="AH121" s="62">
        <v>0.4</v>
      </c>
      <c r="AI121" s="62">
        <v>2.95</v>
      </c>
      <c r="AJ121" s="62">
        <v>461</v>
      </c>
      <c r="AK121" s="62">
        <v>1.1000000000000001</v>
      </c>
      <c r="AL121" s="62">
        <v>23.1</v>
      </c>
      <c r="AM121" s="62">
        <v>3.07</v>
      </c>
      <c r="AN121" s="62">
        <v>161</v>
      </c>
    </row>
    <row r="122" spans="1:40" x14ac:dyDescent="0.25">
      <c r="A122" s="11" t="s">
        <v>216</v>
      </c>
      <c r="B122" s="10" t="s">
        <v>729</v>
      </c>
      <c r="C122" s="62" t="s">
        <v>313</v>
      </c>
      <c r="D122" s="27">
        <v>5</v>
      </c>
      <c r="E122" s="13">
        <v>6</v>
      </c>
      <c r="F122" s="6" t="s">
        <v>210</v>
      </c>
      <c r="G122" s="54" t="s">
        <v>229</v>
      </c>
      <c r="H122" s="54" t="s">
        <v>229</v>
      </c>
      <c r="I122" s="62">
        <v>245</v>
      </c>
      <c r="J122" s="62">
        <v>92.5</v>
      </c>
      <c r="K122" s="62">
        <v>121</v>
      </c>
      <c r="L122" s="62">
        <v>1.77</v>
      </c>
      <c r="M122" s="62">
        <v>5.38</v>
      </c>
      <c r="N122" s="62">
        <v>3.31</v>
      </c>
      <c r="O122" s="62">
        <v>1.1000000000000001</v>
      </c>
      <c r="P122" s="62">
        <v>25</v>
      </c>
      <c r="Q122" s="62">
        <v>4.09</v>
      </c>
      <c r="R122" s="62">
        <v>4.8099999999999996</v>
      </c>
      <c r="S122" s="62">
        <v>0.96</v>
      </c>
      <c r="T122" s="62">
        <v>16.600000000000001</v>
      </c>
      <c r="U122" s="62">
        <v>0.41</v>
      </c>
      <c r="V122" s="62">
        <v>9.23</v>
      </c>
      <c r="W122" s="62">
        <v>20.5</v>
      </c>
      <c r="X122" s="62">
        <v>4.51</v>
      </c>
      <c r="Y122" s="62">
        <v>9.5</v>
      </c>
      <c r="Z122" s="62">
        <v>76.099999999999994</v>
      </c>
      <c r="AA122" s="62">
        <v>4.74</v>
      </c>
      <c r="AB122" s="62">
        <v>1.9</v>
      </c>
      <c r="AC122" s="62">
        <v>13.7</v>
      </c>
      <c r="AD122" s="62">
        <v>0.6</v>
      </c>
      <c r="AE122" s="62">
        <v>0.77</v>
      </c>
      <c r="AF122" s="62">
        <v>5.83</v>
      </c>
      <c r="AG122" s="62">
        <v>0.67</v>
      </c>
      <c r="AH122" s="62">
        <v>0.44</v>
      </c>
      <c r="AI122" s="62">
        <v>3.02</v>
      </c>
      <c r="AJ122" s="62">
        <v>408</v>
      </c>
      <c r="AK122" s="62">
        <v>0.8</v>
      </c>
      <c r="AL122" s="62">
        <v>25.1</v>
      </c>
      <c r="AM122" s="62">
        <v>2.97</v>
      </c>
      <c r="AN122" s="62">
        <v>162</v>
      </c>
    </row>
    <row r="123" spans="1:40" x14ac:dyDescent="0.25">
      <c r="A123" s="11" t="s">
        <v>216</v>
      </c>
      <c r="B123" s="10" t="s">
        <v>729</v>
      </c>
      <c r="C123" s="62" t="s">
        <v>314</v>
      </c>
      <c r="D123" s="27">
        <v>6</v>
      </c>
      <c r="E123" s="13">
        <v>7</v>
      </c>
      <c r="F123" s="6" t="s">
        <v>210</v>
      </c>
      <c r="G123" s="54" t="s">
        <v>229</v>
      </c>
      <c r="H123" s="54" t="s">
        <v>229</v>
      </c>
      <c r="I123" s="62">
        <v>186.5</v>
      </c>
      <c r="J123" s="62">
        <v>59.6</v>
      </c>
      <c r="K123" s="62">
        <v>97</v>
      </c>
      <c r="L123" s="62">
        <v>1.91</v>
      </c>
      <c r="M123" s="62">
        <v>5.4</v>
      </c>
      <c r="N123" s="62">
        <v>3.59</v>
      </c>
      <c r="O123" s="62">
        <v>1.22</v>
      </c>
      <c r="P123" s="62">
        <v>27.2</v>
      </c>
      <c r="Q123" s="62">
        <v>4.82</v>
      </c>
      <c r="R123" s="62">
        <v>4.92</v>
      </c>
      <c r="S123" s="62">
        <v>1.1100000000000001</v>
      </c>
      <c r="T123" s="62">
        <v>16.7</v>
      </c>
      <c r="U123" s="62">
        <v>0.43</v>
      </c>
      <c r="V123" s="62">
        <v>9.16</v>
      </c>
      <c r="W123" s="62">
        <v>21.3</v>
      </c>
      <c r="X123" s="62">
        <v>4.51</v>
      </c>
      <c r="Y123" s="62">
        <v>12.4</v>
      </c>
      <c r="Z123" s="62">
        <v>68.900000000000006</v>
      </c>
      <c r="AA123" s="62">
        <v>5.16</v>
      </c>
      <c r="AB123" s="62">
        <v>1.4</v>
      </c>
      <c r="AC123" s="62">
        <v>12.8</v>
      </c>
      <c r="AD123" s="62">
        <v>0.6</v>
      </c>
      <c r="AE123" s="62">
        <v>0.86</v>
      </c>
      <c r="AF123" s="62">
        <v>6.03</v>
      </c>
      <c r="AG123" s="62">
        <v>0.7</v>
      </c>
      <c r="AH123" s="62">
        <v>0.42</v>
      </c>
      <c r="AI123" s="62">
        <v>2.81</v>
      </c>
      <c r="AJ123" s="62">
        <v>409</v>
      </c>
      <c r="AK123" s="62">
        <v>0.9</v>
      </c>
      <c r="AL123" s="62">
        <v>28.7</v>
      </c>
      <c r="AM123" s="62">
        <v>3.54</v>
      </c>
      <c r="AN123" s="62">
        <v>169</v>
      </c>
    </row>
    <row r="124" spans="1:40" x14ac:dyDescent="0.25">
      <c r="A124" s="11" t="s">
        <v>216</v>
      </c>
      <c r="B124" s="10" t="s">
        <v>729</v>
      </c>
      <c r="C124" s="62" t="s">
        <v>315</v>
      </c>
      <c r="D124" s="27">
        <v>7</v>
      </c>
      <c r="E124" s="13">
        <v>8</v>
      </c>
      <c r="F124" s="6" t="s">
        <v>210</v>
      </c>
      <c r="G124" s="54" t="s">
        <v>229</v>
      </c>
      <c r="H124" s="54" t="s">
        <v>229</v>
      </c>
      <c r="I124" s="62">
        <v>194.5</v>
      </c>
      <c r="J124" s="62">
        <v>58.9</v>
      </c>
      <c r="K124" s="62">
        <v>96</v>
      </c>
      <c r="L124" s="62">
        <v>2.96</v>
      </c>
      <c r="M124" s="62">
        <v>6.16</v>
      </c>
      <c r="N124" s="62">
        <v>3.73</v>
      </c>
      <c r="O124" s="62">
        <v>1.19</v>
      </c>
      <c r="P124" s="62">
        <v>26.6</v>
      </c>
      <c r="Q124" s="62">
        <v>4.96</v>
      </c>
      <c r="R124" s="62">
        <v>4.51</v>
      </c>
      <c r="S124" s="62">
        <v>1.28</v>
      </c>
      <c r="T124" s="62">
        <v>16.100000000000001</v>
      </c>
      <c r="U124" s="62">
        <v>0.53</v>
      </c>
      <c r="V124" s="62">
        <v>8.6999999999999993</v>
      </c>
      <c r="W124" s="62">
        <v>21.1</v>
      </c>
      <c r="X124" s="62">
        <v>4.63</v>
      </c>
      <c r="Y124" s="62">
        <v>20</v>
      </c>
      <c r="Z124" s="62">
        <v>67</v>
      </c>
      <c r="AA124" s="62">
        <v>4.74</v>
      </c>
      <c r="AB124" s="62">
        <v>1.6</v>
      </c>
      <c r="AC124" s="62">
        <v>10.7</v>
      </c>
      <c r="AD124" s="62">
        <v>0.6</v>
      </c>
      <c r="AE124" s="62">
        <v>0.85</v>
      </c>
      <c r="AF124" s="62">
        <v>5.75</v>
      </c>
      <c r="AG124" s="62">
        <v>0.67</v>
      </c>
      <c r="AH124" s="62">
        <v>0.54</v>
      </c>
      <c r="AI124" s="62">
        <v>2.5299999999999998</v>
      </c>
      <c r="AJ124" s="62">
        <v>371</v>
      </c>
      <c r="AK124" s="62">
        <v>9</v>
      </c>
      <c r="AL124" s="62">
        <v>26.5</v>
      </c>
      <c r="AM124" s="62">
        <v>3.53</v>
      </c>
      <c r="AN124" s="62">
        <v>157</v>
      </c>
    </row>
    <row r="125" spans="1:40" x14ac:dyDescent="0.25">
      <c r="A125" s="11" t="s">
        <v>216</v>
      </c>
      <c r="B125" s="10" t="s">
        <v>729</v>
      </c>
      <c r="C125" s="62" t="s">
        <v>316</v>
      </c>
      <c r="D125" s="27">
        <v>8</v>
      </c>
      <c r="E125" s="13">
        <v>9</v>
      </c>
      <c r="F125" s="6" t="s">
        <v>210</v>
      </c>
      <c r="G125" s="54" t="s">
        <v>229</v>
      </c>
      <c r="H125" s="54" t="s">
        <v>229</v>
      </c>
      <c r="I125" s="62">
        <v>238</v>
      </c>
      <c r="J125" s="62">
        <v>41.1</v>
      </c>
      <c r="K125" s="62">
        <v>103</v>
      </c>
      <c r="L125" s="62">
        <v>2.67</v>
      </c>
      <c r="M125" s="62">
        <v>6.38</v>
      </c>
      <c r="N125" s="62">
        <v>3.99</v>
      </c>
      <c r="O125" s="62">
        <v>1.35</v>
      </c>
      <c r="P125" s="62">
        <v>27.8</v>
      </c>
      <c r="Q125" s="62">
        <v>5.42</v>
      </c>
      <c r="R125" s="62">
        <v>4.08</v>
      </c>
      <c r="S125" s="62">
        <v>1.21</v>
      </c>
      <c r="T125" s="62">
        <v>17.8</v>
      </c>
      <c r="U125" s="62">
        <v>0.59</v>
      </c>
      <c r="V125" s="62">
        <v>7.23</v>
      </c>
      <c r="W125" s="62">
        <v>22.4</v>
      </c>
      <c r="X125" s="62">
        <v>4.96</v>
      </c>
      <c r="Y125" s="62">
        <v>24</v>
      </c>
      <c r="Z125" s="62">
        <v>65.7</v>
      </c>
      <c r="AA125" s="62">
        <v>5.43</v>
      </c>
      <c r="AB125" s="62">
        <v>1.7</v>
      </c>
      <c r="AC125" s="62">
        <v>13.4</v>
      </c>
      <c r="AD125" s="62">
        <v>0.5</v>
      </c>
      <c r="AE125" s="62">
        <v>0.88</v>
      </c>
      <c r="AF125" s="62">
        <v>5</v>
      </c>
      <c r="AG125" s="62">
        <v>0.59</v>
      </c>
      <c r="AH125" s="62">
        <v>0.53</v>
      </c>
      <c r="AI125" s="62">
        <v>2.46</v>
      </c>
      <c r="AJ125" s="62">
        <v>407</v>
      </c>
      <c r="AK125" s="62">
        <v>1.2</v>
      </c>
      <c r="AL125" s="62">
        <v>30.9</v>
      </c>
      <c r="AM125" s="62">
        <v>3.86</v>
      </c>
      <c r="AN125" s="62">
        <v>146</v>
      </c>
    </row>
    <row r="126" spans="1:40" x14ac:dyDescent="0.25">
      <c r="A126" s="11" t="s">
        <v>216</v>
      </c>
      <c r="B126" s="10" t="s">
        <v>729</v>
      </c>
      <c r="C126" s="62" t="s">
        <v>317</v>
      </c>
      <c r="D126" s="27">
        <v>9</v>
      </c>
      <c r="E126" s="13">
        <v>10</v>
      </c>
      <c r="F126" s="6" t="s">
        <v>210</v>
      </c>
      <c r="G126" s="54" t="s">
        <v>229</v>
      </c>
      <c r="H126" s="54" t="s">
        <v>229</v>
      </c>
      <c r="I126" s="62">
        <v>249</v>
      </c>
      <c r="J126" s="62">
        <v>44.1</v>
      </c>
      <c r="K126" s="62">
        <v>123</v>
      </c>
      <c r="L126" s="62">
        <v>2.71</v>
      </c>
      <c r="M126" s="62">
        <v>7.79</v>
      </c>
      <c r="N126" s="62">
        <v>4.71</v>
      </c>
      <c r="O126" s="62">
        <v>1.33</v>
      </c>
      <c r="P126" s="62">
        <v>25.9</v>
      </c>
      <c r="Q126" s="62">
        <v>6.12</v>
      </c>
      <c r="R126" s="62">
        <v>3.32</v>
      </c>
      <c r="S126" s="62">
        <v>1.56</v>
      </c>
      <c r="T126" s="62">
        <v>16.399999999999999</v>
      </c>
      <c r="U126" s="62">
        <v>0.56999999999999995</v>
      </c>
      <c r="V126" s="62">
        <v>6.09</v>
      </c>
      <c r="W126" s="62">
        <v>21.8</v>
      </c>
      <c r="X126" s="62">
        <v>4.5999999999999996</v>
      </c>
      <c r="Y126" s="62">
        <v>26.1</v>
      </c>
      <c r="Z126" s="62">
        <v>59.1</v>
      </c>
      <c r="AA126" s="62">
        <v>5.83</v>
      </c>
      <c r="AB126" s="62">
        <v>1.3</v>
      </c>
      <c r="AC126" s="62">
        <v>11.6</v>
      </c>
      <c r="AD126" s="62">
        <v>0.4</v>
      </c>
      <c r="AE126" s="62">
        <v>1.08</v>
      </c>
      <c r="AF126" s="62">
        <v>4.41</v>
      </c>
      <c r="AG126" s="62">
        <v>0.5</v>
      </c>
      <c r="AH126" s="62">
        <v>0.63</v>
      </c>
      <c r="AI126" s="62">
        <v>3.86</v>
      </c>
      <c r="AJ126" s="62">
        <v>410</v>
      </c>
      <c r="AK126" s="62">
        <v>0.9</v>
      </c>
      <c r="AL126" s="62">
        <v>34.5</v>
      </c>
      <c r="AM126" s="62">
        <v>4.3</v>
      </c>
      <c r="AN126" s="62">
        <v>122</v>
      </c>
    </row>
    <row r="127" spans="1:40" x14ac:dyDescent="0.25">
      <c r="A127" s="11" t="s">
        <v>216</v>
      </c>
      <c r="B127" s="10" t="s">
        <v>729</v>
      </c>
      <c r="C127" s="62" t="s">
        <v>318</v>
      </c>
      <c r="D127" s="27">
        <v>10</v>
      </c>
      <c r="E127" s="13">
        <v>11</v>
      </c>
      <c r="F127" s="6" t="s">
        <v>210</v>
      </c>
      <c r="G127" s="54" t="s">
        <v>229</v>
      </c>
      <c r="H127" s="54" t="s">
        <v>229</v>
      </c>
      <c r="I127" s="62">
        <v>169.5</v>
      </c>
      <c r="J127" s="62">
        <v>36.200000000000003</v>
      </c>
      <c r="K127" s="62">
        <v>110</v>
      </c>
      <c r="L127" s="62">
        <v>2.36</v>
      </c>
      <c r="M127" s="62">
        <v>6.62</v>
      </c>
      <c r="N127" s="62">
        <v>4.2300000000000004</v>
      </c>
      <c r="O127" s="62">
        <v>1.1399999999999999</v>
      </c>
      <c r="P127" s="62">
        <v>35.1</v>
      </c>
      <c r="Q127" s="62">
        <v>4.99</v>
      </c>
      <c r="R127" s="62">
        <v>3.12</v>
      </c>
      <c r="S127" s="62">
        <v>1.37</v>
      </c>
      <c r="T127" s="62">
        <v>16</v>
      </c>
      <c r="U127" s="62">
        <v>0.59</v>
      </c>
      <c r="V127" s="62">
        <v>5.88</v>
      </c>
      <c r="W127" s="62">
        <v>18</v>
      </c>
      <c r="X127" s="62">
        <v>4.07</v>
      </c>
      <c r="Y127" s="62">
        <v>20</v>
      </c>
      <c r="Z127" s="62">
        <v>51.6</v>
      </c>
      <c r="AA127" s="62">
        <v>4.72</v>
      </c>
      <c r="AB127" s="62">
        <v>1.2</v>
      </c>
      <c r="AC127" s="62">
        <v>19.399999999999999</v>
      </c>
      <c r="AD127" s="62">
        <v>0.4</v>
      </c>
      <c r="AE127" s="62">
        <v>0.89</v>
      </c>
      <c r="AF127" s="62">
        <v>4</v>
      </c>
      <c r="AG127" s="62">
        <v>0.45</v>
      </c>
      <c r="AH127" s="62">
        <v>0.55000000000000004</v>
      </c>
      <c r="AI127" s="62">
        <v>3.32</v>
      </c>
      <c r="AJ127" s="62">
        <v>418</v>
      </c>
      <c r="AK127" s="62">
        <v>1.1000000000000001</v>
      </c>
      <c r="AL127" s="62">
        <v>37.799999999999997</v>
      </c>
      <c r="AM127" s="62">
        <v>4.0199999999999996</v>
      </c>
      <c r="AN127" s="62">
        <v>112</v>
      </c>
    </row>
    <row r="128" spans="1:40" x14ac:dyDescent="0.25">
      <c r="A128" s="11" t="s">
        <v>216</v>
      </c>
      <c r="B128" s="10" t="s">
        <v>729</v>
      </c>
      <c r="C128" s="62" t="s">
        <v>319</v>
      </c>
      <c r="D128" s="27">
        <v>11</v>
      </c>
      <c r="E128" s="13">
        <v>12</v>
      </c>
      <c r="F128" s="6" t="s">
        <v>210</v>
      </c>
      <c r="G128" s="54" t="s">
        <v>229</v>
      </c>
      <c r="H128" s="54" t="s">
        <v>229</v>
      </c>
      <c r="I128" s="62">
        <v>126.5</v>
      </c>
      <c r="J128" s="62">
        <v>29</v>
      </c>
      <c r="K128" s="62">
        <v>89</v>
      </c>
      <c r="L128" s="62">
        <v>2.38</v>
      </c>
      <c r="M128" s="62">
        <v>6.9</v>
      </c>
      <c r="N128" s="62">
        <v>4.55</v>
      </c>
      <c r="O128" s="62">
        <v>1.21</v>
      </c>
      <c r="P128" s="62">
        <v>28.4</v>
      </c>
      <c r="Q128" s="62">
        <v>5.38</v>
      </c>
      <c r="R128" s="62">
        <v>2.16</v>
      </c>
      <c r="S128" s="62">
        <v>1.45</v>
      </c>
      <c r="T128" s="62">
        <v>14.6</v>
      </c>
      <c r="U128" s="62">
        <v>0.7</v>
      </c>
      <c r="V128" s="62">
        <v>4.1900000000000004</v>
      </c>
      <c r="W128" s="62">
        <v>16.100000000000001</v>
      </c>
      <c r="X128" s="62">
        <v>3.51</v>
      </c>
      <c r="Y128" s="62">
        <v>19.3</v>
      </c>
      <c r="Z128" s="62">
        <v>38.200000000000003</v>
      </c>
      <c r="AA128" s="62">
        <v>4.63</v>
      </c>
      <c r="AB128" s="62">
        <v>1</v>
      </c>
      <c r="AC128" s="62">
        <v>21.5</v>
      </c>
      <c r="AD128" s="62">
        <v>0.3</v>
      </c>
      <c r="AE128" s="62">
        <v>0.97</v>
      </c>
      <c r="AF128" s="62">
        <v>2.83</v>
      </c>
      <c r="AG128" s="62">
        <v>0.32</v>
      </c>
      <c r="AH128" s="62">
        <v>0.68</v>
      </c>
      <c r="AI128" s="62">
        <v>2.57</v>
      </c>
      <c r="AJ128" s="62">
        <v>453</v>
      </c>
      <c r="AK128" s="62">
        <v>1.1000000000000001</v>
      </c>
      <c r="AL128" s="62">
        <v>41.4</v>
      </c>
      <c r="AM128" s="62">
        <v>4.3899999999999997</v>
      </c>
      <c r="AN128" s="62">
        <v>78</v>
      </c>
    </row>
    <row r="129" spans="1:40" x14ac:dyDescent="0.25">
      <c r="A129" s="11" t="s">
        <v>216</v>
      </c>
      <c r="B129" s="10" t="s">
        <v>729</v>
      </c>
      <c r="C129" s="62" t="s">
        <v>320</v>
      </c>
      <c r="D129" s="27">
        <v>13</v>
      </c>
      <c r="E129" s="13">
        <v>14</v>
      </c>
      <c r="F129" s="6" t="s">
        <v>210</v>
      </c>
      <c r="G129" s="54" t="s">
        <v>229</v>
      </c>
      <c r="H129" s="54" t="s">
        <v>229</v>
      </c>
      <c r="I129" s="62">
        <v>470</v>
      </c>
      <c r="J129" s="62">
        <v>40.9</v>
      </c>
      <c r="K129" s="62">
        <v>104</v>
      </c>
      <c r="L129" s="62">
        <v>4.8899999999999997</v>
      </c>
      <c r="M129" s="62">
        <v>8.8000000000000007</v>
      </c>
      <c r="N129" s="62">
        <v>6.03</v>
      </c>
      <c r="O129" s="62">
        <v>1.67</v>
      </c>
      <c r="P129" s="62">
        <v>24.5</v>
      </c>
      <c r="Q129" s="62">
        <v>7.2</v>
      </c>
      <c r="R129" s="62">
        <v>2.67</v>
      </c>
      <c r="S129" s="62">
        <v>1.84</v>
      </c>
      <c r="T129" s="62">
        <v>24.6</v>
      </c>
      <c r="U129" s="62">
        <v>0.79</v>
      </c>
      <c r="V129" s="62">
        <v>5.74</v>
      </c>
      <c r="W129" s="62">
        <v>27.4</v>
      </c>
      <c r="X129" s="62">
        <v>5.96</v>
      </c>
      <c r="Y129" s="62">
        <v>52.2</v>
      </c>
      <c r="Z129" s="62">
        <v>50.7</v>
      </c>
      <c r="AA129" s="62">
        <v>6.65</v>
      </c>
      <c r="AB129" s="62">
        <v>1.4</v>
      </c>
      <c r="AC129" s="62">
        <v>21.3</v>
      </c>
      <c r="AD129" s="62">
        <v>0.4</v>
      </c>
      <c r="AE129" s="62">
        <v>1.26</v>
      </c>
      <c r="AF129" s="62">
        <v>3.7</v>
      </c>
      <c r="AG129" s="62">
        <v>0.43</v>
      </c>
      <c r="AH129" s="62">
        <v>0.78</v>
      </c>
      <c r="AI129" s="62">
        <v>2.1</v>
      </c>
      <c r="AJ129" s="62">
        <v>328</v>
      </c>
      <c r="AK129" s="62">
        <v>1.3</v>
      </c>
      <c r="AL129" s="62">
        <v>48.4</v>
      </c>
      <c r="AM129" s="62">
        <v>5.66</v>
      </c>
      <c r="AN129" s="62">
        <v>102</v>
      </c>
    </row>
    <row r="130" spans="1:40" x14ac:dyDescent="0.25">
      <c r="A130" s="11" t="s">
        <v>216</v>
      </c>
      <c r="B130" s="10" t="s">
        <v>729</v>
      </c>
      <c r="C130" s="62" t="s">
        <v>321</v>
      </c>
      <c r="D130" s="27">
        <v>15</v>
      </c>
      <c r="E130" s="13">
        <v>16</v>
      </c>
      <c r="F130" s="6" t="s">
        <v>210</v>
      </c>
      <c r="G130" s="54" t="s">
        <v>229</v>
      </c>
      <c r="H130" s="54" t="s">
        <v>229</v>
      </c>
      <c r="I130" s="62">
        <v>328</v>
      </c>
      <c r="J130" s="62">
        <v>25.9</v>
      </c>
      <c r="K130" s="62">
        <v>89</v>
      </c>
      <c r="L130" s="62">
        <v>3.72</v>
      </c>
      <c r="M130" s="62">
        <v>9.4</v>
      </c>
      <c r="N130" s="62">
        <v>6.52</v>
      </c>
      <c r="O130" s="62">
        <v>1.36</v>
      </c>
      <c r="P130" s="62">
        <v>23.8</v>
      </c>
      <c r="Q130" s="62">
        <v>5.88</v>
      </c>
      <c r="R130" s="62">
        <v>3.17</v>
      </c>
      <c r="S130" s="62">
        <v>2.02</v>
      </c>
      <c r="T130" s="62">
        <v>15.6</v>
      </c>
      <c r="U130" s="62">
        <v>0.91</v>
      </c>
      <c r="V130" s="62">
        <v>5.79</v>
      </c>
      <c r="W130" s="62">
        <v>16.5</v>
      </c>
      <c r="X130" s="62">
        <v>3.88</v>
      </c>
      <c r="Y130" s="62">
        <v>50.1</v>
      </c>
      <c r="Z130" s="62">
        <v>54.4</v>
      </c>
      <c r="AA130" s="62">
        <v>4.3600000000000003</v>
      </c>
      <c r="AB130" s="62">
        <v>1.5</v>
      </c>
      <c r="AC130" s="62">
        <v>19</v>
      </c>
      <c r="AD130" s="62">
        <v>0.4</v>
      </c>
      <c r="AE130" s="62">
        <v>1.24</v>
      </c>
      <c r="AF130" s="62">
        <v>4.0199999999999996</v>
      </c>
      <c r="AG130" s="62">
        <v>0.46</v>
      </c>
      <c r="AH130" s="62">
        <v>0.95</v>
      </c>
      <c r="AI130" s="62">
        <v>1.62</v>
      </c>
      <c r="AJ130" s="62">
        <v>331</v>
      </c>
      <c r="AK130" s="62">
        <v>1.5</v>
      </c>
      <c r="AL130" s="62">
        <v>65.7</v>
      </c>
      <c r="AM130" s="62">
        <v>6.26</v>
      </c>
      <c r="AN130" s="62">
        <v>114</v>
      </c>
    </row>
    <row r="131" spans="1:40" x14ac:dyDescent="0.25">
      <c r="A131" s="11" t="s">
        <v>216</v>
      </c>
      <c r="B131" s="10" t="s">
        <v>729</v>
      </c>
      <c r="C131" s="62" t="s">
        <v>322</v>
      </c>
      <c r="D131" s="27">
        <v>18</v>
      </c>
      <c r="E131" s="13">
        <v>19</v>
      </c>
      <c r="F131" s="6" t="s">
        <v>210</v>
      </c>
      <c r="G131" s="54" t="s">
        <v>229</v>
      </c>
      <c r="H131" s="54" t="s">
        <v>229</v>
      </c>
      <c r="I131" s="62">
        <v>246</v>
      </c>
      <c r="J131" s="62">
        <v>33.1</v>
      </c>
      <c r="K131" s="62">
        <v>76</v>
      </c>
      <c r="L131" s="62">
        <v>2.17</v>
      </c>
      <c r="M131" s="62">
        <v>9.02</v>
      </c>
      <c r="N131" s="62">
        <v>5.85</v>
      </c>
      <c r="O131" s="62">
        <v>1.73</v>
      </c>
      <c r="P131" s="62">
        <v>14.7</v>
      </c>
      <c r="Q131" s="62">
        <v>7.96</v>
      </c>
      <c r="R131" s="62">
        <v>3.05</v>
      </c>
      <c r="S131" s="62">
        <v>1.85</v>
      </c>
      <c r="T131" s="62">
        <v>34.299999999999997</v>
      </c>
      <c r="U131" s="62">
        <v>0.71</v>
      </c>
      <c r="V131" s="62">
        <v>5.62</v>
      </c>
      <c r="W131" s="62">
        <v>35</v>
      </c>
      <c r="X131" s="62">
        <v>7.64</v>
      </c>
      <c r="Y131" s="62">
        <v>42.7</v>
      </c>
      <c r="Z131" s="62">
        <v>50.2</v>
      </c>
      <c r="AA131" s="62">
        <v>8</v>
      </c>
      <c r="AB131" s="62">
        <v>1.3</v>
      </c>
      <c r="AC131" s="62">
        <v>45.8</v>
      </c>
      <c r="AD131" s="62">
        <v>0.3</v>
      </c>
      <c r="AE131" s="62">
        <v>1.27</v>
      </c>
      <c r="AF131" s="62">
        <v>3.91</v>
      </c>
      <c r="AG131" s="62">
        <v>0.46</v>
      </c>
      <c r="AH131" s="62">
        <v>0.76</v>
      </c>
      <c r="AI131" s="62">
        <v>1.41</v>
      </c>
      <c r="AJ131" s="62">
        <v>279</v>
      </c>
      <c r="AK131" s="62">
        <v>1.2</v>
      </c>
      <c r="AL131" s="62">
        <v>58.8</v>
      </c>
      <c r="AM131" s="62">
        <v>5</v>
      </c>
      <c r="AN131" s="62">
        <v>109</v>
      </c>
    </row>
    <row r="132" spans="1:40" x14ac:dyDescent="0.25">
      <c r="A132" s="11" t="s">
        <v>216</v>
      </c>
      <c r="B132" s="10" t="s">
        <v>729</v>
      </c>
      <c r="C132" s="62" t="s">
        <v>323</v>
      </c>
      <c r="D132" s="27">
        <v>20</v>
      </c>
      <c r="E132" s="13">
        <v>21</v>
      </c>
      <c r="F132" s="6" t="s">
        <v>210</v>
      </c>
      <c r="G132" s="54" t="s">
        <v>229</v>
      </c>
      <c r="H132" s="54" t="s">
        <v>229</v>
      </c>
      <c r="I132" s="62">
        <v>390</v>
      </c>
      <c r="J132" s="62">
        <v>19.3</v>
      </c>
      <c r="K132" s="62">
        <v>83</v>
      </c>
      <c r="L132" s="62">
        <v>4.2</v>
      </c>
      <c r="M132" s="62">
        <v>4.7300000000000004</v>
      </c>
      <c r="N132" s="62">
        <v>3.16</v>
      </c>
      <c r="O132" s="62">
        <v>0.87</v>
      </c>
      <c r="P132" s="62">
        <v>19.899999999999999</v>
      </c>
      <c r="Q132" s="62">
        <v>4.17</v>
      </c>
      <c r="R132" s="62">
        <v>2.25</v>
      </c>
      <c r="S132" s="62">
        <v>1</v>
      </c>
      <c r="T132" s="62">
        <v>15.3</v>
      </c>
      <c r="U132" s="62">
        <v>0.42</v>
      </c>
      <c r="V132" s="62">
        <v>4.34</v>
      </c>
      <c r="W132" s="62">
        <v>14.8</v>
      </c>
      <c r="X132" s="62">
        <v>3.08</v>
      </c>
      <c r="Y132" s="62">
        <v>38.9</v>
      </c>
      <c r="Z132" s="62">
        <v>42.3</v>
      </c>
      <c r="AA132" s="62">
        <v>3.16</v>
      </c>
      <c r="AB132" s="62">
        <v>1</v>
      </c>
      <c r="AC132" s="62">
        <v>100</v>
      </c>
      <c r="AD132" s="62">
        <v>0.2</v>
      </c>
      <c r="AE132" s="62">
        <v>0.68</v>
      </c>
      <c r="AF132" s="62">
        <v>2.81</v>
      </c>
      <c r="AG132" s="62">
        <v>0.33</v>
      </c>
      <c r="AH132" s="62">
        <v>0.38</v>
      </c>
      <c r="AI132" s="62">
        <v>0.72</v>
      </c>
      <c r="AJ132" s="62">
        <v>211</v>
      </c>
      <c r="AK132" s="62">
        <v>0.6</v>
      </c>
      <c r="AL132" s="62">
        <v>37.4</v>
      </c>
      <c r="AM132" s="62">
        <v>2.74</v>
      </c>
      <c r="AN132" s="62">
        <v>79</v>
      </c>
    </row>
    <row r="133" spans="1:40" x14ac:dyDescent="0.25">
      <c r="A133" s="11" t="s">
        <v>216</v>
      </c>
      <c r="B133" s="10" t="s">
        <v>729</v>
      </c>
      <c r="C133" s="62" t="s">
        <v>324</v>
      </c>
      <c r="D133" s="27">
        <v>22</v>
      </c>
      <c r="E133" s="13">
        <v>23</v>
      </c>
      <c r="F133" s="6" t="s">
        <v>210</v>
      </c>
      <c r="G133" s="54" t="s">
        <v>229</v>
      </c>
      <c r="H133" s="54" t="s">
        <v>229</v>
      </c>
      <c r="I133" s="62">
        <v>563</v>
      </c>
      <c r="J133" s="62">
        <v>23.2</v>
      </c>
      <c r="K133" s="62">
        <v>42</v>
      </c>
      <c r="L133" s="62">
        <v>6.87</v>
      </c>
      <c r="M133" s="62">
        <v>5.72</v>
      </c>
      <c r="N133" s="62">
        <v>4.5199999999999996</v>
      </c>
      <c r="O133" s="62">
        <v>0.92</v>
      </c>
      <c r="P133" s="62">
        <v>22.3</v>
      </c>
      <c r="Q133" s="62">
        <v>4.1399999999999997</v>
      </c>
      <c r="R133" s="62">
        <v>2.74</v>
      </c>
      <c r="S133" s="62">
        <v>1.36</v>
      </c>
      <c r="T133" s="62">
        <v>14.1</v>
      </c>
      <c r="U133" s="62">
        <v>0.66</v>
      </c>
      <c r="V133" s="62">
        <v>4.3499999999999996</v>
      </c>
      <c r="W133" s="62">
        <v>14.5</v>
      </c>
      <c r="X133" s="62">
        <v>3.12</v>
      </c>
      <c r="Y133" s="62">
        <v>43.4</v>
      </c>
      <c r="Z133" s="62">
        <v>39.200000000000003</v>
      </c>
      <c r="AA133" s="62">
        <v>3.43</v>
      </c>
      <c r="AB133" s="62">
        <v>1.4</v>
      </c>
      <c r="AC133" s="62">
        <v>125.5</v>
      </c>
      <c r="AD133" s="62">
        <v>0.3</v>
      </c>
      <c r="AE133" s="62">
        <v>0.76</v>
      </c>
      <c r="AF133" s="62">
        <v>3.15</v>
      </c>
      <c r="AG133" s="62">
        <v>0.35</v>
      </c>
      <c r="AH133" s="62">
        <v>0.59</v>
      </c>
      <c r="AI133" s="62">
        <v>0.7</v>
      </c>
      <c r="AJ133" s="62">
        <v>266</v>
      </c>
      <c r="AK133" s="62">
        <v>0.5</v>
      </c>
      <c r="AL133" s="62">
        <v>51.1</v>
      </c>
      <c r="AM133" s="62">
        <v>3.68</v>
      </c>
      <c r="AN133" s="62">
        <v>87</v>
      </c>
    </row>
    <row r="134" spans="1:40" x14ac:dyDescent="0.25">
      <c r="A134" s="11" t="s">
        <v>216</v>
      </c>
      <c r="B134" s="10" t="s">
        <v>729</v>
      </c>
      <c r="C134" s="62" t="s">
        <v>325</v>
      </c>
      <c r="D134" s="27">
        <v>24</v>
      </c>
      <c r="E134" s="13">
        <v>25</v>
      </c>
      <c r="F134" s="6" t="s">
        <v>210</v>
      </c>
      <c r="G134" s="54" t="s">
        <v>229</v>
      </c>
      <c r="H134" s="54" t="s">
        <v>229</v>
      </c>
      <c r="I134" s="62">
        <v>458</v>
      </c>
      <c r="J134" s="62">
        <v>25.8</v>
      </c>
      <c r="K134" s="62">
        <v>41</v>
      </c>
      <c r="L134" s="62">
        <v>5.74</v>
      </c>
      <c r="M134" s="62">
        <v>5.72</v>
      </c>
      <c r="N134" s="62">
        <v>3.93</v>
      </c>
      <c r="O134" s="62">
        <v>0.97</v>
      </c>
      <c r="P134" s="62">
        <v>21.6</v>
      </c>
      <c r="Q134" s="62">
        <v>4.41</v>
      </c>
      <c r="R134" s="62">
        <v>2.76</v>
      </c>
      <c r="S134" s="62">
        <v>1.25</v>
      </c>
      <c r="T134" s="62">
        <v>16</v>
      </c>
      <c r="U134" s="62">
        <v>0.54</v>
      </c>
      <c r="V134" s="62">
        <v>5.2</v>
      </c>
      <c r="W134" s="62">
        <v>18.3</v>
      </c>
      <c r="X134" s="62">
        <v>3.87</v>
      </c>
      <c r="Y134" s="62">
        <v>48.6</v>
      </c>
      <c r="Z134" s="62">
        <v>43.4</v>
      </c>
      <c r="AA134" s="62">
        <v>4.29</v>
      </c>
      <c r="AB134" s="62">
        <v>1.4</v>
      </c>
      <c r="AC134" s="62">
        <v>119</v>
      </c>
      <c r="AD134" s="62">
        <v>0.3</v>
      </c>
      <c r="AE134" s="62">
        <v>0.82</v>
      </c>
      <c r="AF134" s="62">
        <v>3.52</v>
      </c>
      <c r="AG134" s="62">
        <v>0.39</v>
      </c>
      <c r="AH134" s="62">
        <v>0.56000000000000005</v>
      </c>
      <c r="AI134" s="62">
        <v>0.91</v>
      </c>
      <c r="AJ134" s="62">
        <v>260</v>
      </c>
      <c r="AK134" s="62">
        <v>1.1000000000000001</v>
      </c>
      <c r="AL134" s="62">
        <v>46</v>
      </c>
      <c r="AM134" s="62">
        <v>3.59</v>
      </c>
      <c r="AN134" s="62">
        <v>97</v>
      </c>
    </row>
    <row r="135" spans="1:40" x14ac:dyDescent="0.25">
      <c r="A135" s="11" t="s">
        <v>216</v>
      </c>
      <c r="B135" s="10" t="s">
        <v>729</v>
      </c>
      <c r="C135" s="62" t="s">
        <v>326</v>
      </c>
      <c r="D135" s="27">
        <v>26</v>
      </c>
      <c r="E135" s="13">
        <v>27</v>
      </c>
      <c r="F135" s="6" t="s">
        <v>210</v>
      </c>
      <c r="G135" s="54" t="s">
        <v>229</v>
      </c>
      <c r="H135" s="54" t="s">
        <v>229</v>
      </c>
      <c r="I135" s="62">
        <v>436</v>
      </c>
      <c r="J135" s="62">
        <v>23.4</v>
      </c>
      <c r="K135" s="62">
        <v>21</v>
      </c>
      <c r="L135" s="62">
        <v>5.4</v>
      </c>
      <c r="M135" s="62">
        <v>4.7300000000000004</v>
      </c>
      <c r="N135" s="62">
        <v>3.61</v>
      </c>
      <c r="O135" s="62">
        <v>0.76</v>
      </c>
      <c r="P135" s="62">
        <v>22.8</v>
      </c>
      <c r="Q135" s="62">
        <v>3.79</v>
      </c>
      <c r="R135" s="62">
        <v>2.7</v>
      </c>
      <c r="S135" s="62">
        <v>1.07</v>
      </c>
      <c r="T135" s="62">
        <v>13.1</v>
      </c>
      <c r="U135" s="62">
        <v>0.55000000000000004</v>
      </c>
      <c r="V135" s="62">
        <v>5.14</v>
      </c>
      <c r="W135" s="62">
        <v>14.1</v>
      </c>
      <c r="X135" s="62">
        <v>3.14</v>
      </c>
      <c r="Y135" s="62">
        <v>38.4</v>
      </c>
      <c r="Z135" s="62">
        <v>34.1</v>
      </c>
      <c r="AA135" s="62">
        <v>3.43</v>
      </c>
      <c r="AB135" s="62">
        <v>0.9</v>
      </c>
      <c r="AC135" s="62">
        <v>108.5</v>
      </c>
      <c r="AD135" s="62">
        <v>0.3</v>
      </c>
      <c r="AE135" s="62">
        <v>0.66</v>
      </c>
      <c r="AF135" s="62">
        <v>3.42</v>
      </c>
      <c r="AG135" s="62">
        <v>0.37</v>
      </c>
      <c r="AH135" s="62">
        <v>0.52</v>
      </c>
      <c r="AI135" s="62">
        <v>3.31</v>
      </c>
      <c r="AJ135" s="62">
        <v>902</v>
      </c>
      <c r="AK135" s="62">
        <v>0.9</v>
      </c>
      <c r="AL135" s="62">
        <v>37.200000000000003</v>
      </c>
      <c r="AM135" s="62">
        <v>3.69</v>
      </c>
      <c r="AN135" s="62">
        <v>92</v>
      </c>
    </row>
    <row r="136" spans="1:40" x14ac:dyDescent="0.25">
      <c r="A136" s="11" t="s">
        <v>216</v>
      </c>
      <c r="B136" s="10" t="s">
        <v>729</v>
      </c>
      <c r="C136" s="62" t="s">
        <v>327</v>
      </c>
      <c r="D136" s="27">
        <v>30</v>
      </c>
      <c r="E136" s="13">
        <v>31</v>
      </c>
      <c r="F136" s="6" t="s">
        <v>210</v>
      </c>
      <c r="G136" s="54" t="s">
        <v>229</v>
      </c>
      <c r="H136" s="54" t="s">
        <v>229</v>
      </c>
      <c r="I136" s="62">
        <v>337</v>
      </c>
      <c r="J136" s="62">
        <v>33.6</v>
      </c>
      <c r="K136" s="62">
        <v>8</v>
      </c>
      <c r="L136" s="62">
        <v>5.26</v>
      </c>
      <c r="M136" s="62">
        <v>4.25</v>
      </c>
      <c r="N136" s="62">
        <v>2.74</v>
      </c>
      <c r="O136" s="62">
        <v>0.97</v>
      </c>
      <c r="P136" s="62">
        <v>18.399999999999999</v>
      </c>
      <c r="Q136" s="62">
        <v>3.55</v>
      </c>
      <c r="R136" s="62">
        <v>3.84</v>
      </c>
      <c r="S136" s="62">
        <v>0.81</v>
      </c>
      <c r="T136" s="62">
        <v>15.5</v>
      </c>
      <c r="U136" s="62">
        <v>0.33</v>
      </c>
      <c r="V136" s="62">
        <v>7.06</v>
      </c>
      <c r="W136" s="62">
        <v>18.100000000000001</v>
      </c>
      <c r="X136" s="62">
        <v>3.89</v>
      </c>
      <c r="Y136" s="62">
        <v>61.8</v>
      </c>
      <c r="Z136" s="62">
        <v>39.9</v>
      </c>
      <c r="AA136" s="62">
        <v>4.5</v>
      </c>
      <c r="AB136" s="62">
        <v>1.6</v>
      </c>
      <c r="AC136" s="62">
        <v>125</v>
      </c>
      <c r="AD136" s="62">
        <v>0.5</v>
      </c>
      <c r="AE136" s="62">
        <v>0.67</v>
      </c>
      <c r="AF136" s="62">
        <v>4.95</v>
      </c>
      <c r="AG136" s="62">
        <v>0.49</v>
      </c>
      <c r="AH136" s="62">
        <v>0.36</v>
      </c>
      <c r="AI136" s="62">
        <v>1.39</v>
      </c>
      <c r="AJ136" s="62">
        <v>239</v>
      </c>
      <c r="AK136" s="62">
        <v>0.9</v>
      </c>
      <c r="AL136" s="62">
        <v>24.4</v>
      </c>
      <c r="AM136" s="62">
        <v>2.36</v>
      </c>
      <c r="AN136" s="62">
        <v>135</v>
      </c>
    </row>
    <row r="137" spans="1:40" x14ac:dyDescent="0.25">
      <c r="A137" s="11" t="s">
        <v>216</v>
      </c>
      <c r="B137" s="10" t="s">
        <v>730</v>
      </c>
      <c r="C137" s="62" t="s">
        <v>328</v>
      </c>
      <c r="D137" s="27">
        <v>0</v>
      </c>
      <c r="E137" s="13">
        <v>1</v>
      </c>
      <c r="F137" s="6" t="s">
        <v>210</v>
      </c>
      <c r="G137" s="54" t="s">
        <v>229</v>
      </c>
      <c r="H137" s="54" t="s">
        <v>229</v>
      </c>
      <c r="I137" s="62">
        <v>208</v>
      </c>
      <c r="J137" s="62">
        <v>26.9</v>
      </c>
      <c r="K137" s="62">
        <v>71</v>
      </c>
      <c r="L137" s="62">
        <v>3.73</v>
      </c>
      <c r="M137" s="62">
        <v>4.5199999999999996</v>
      </c>
      <c r="N137" s="62">
        <v>3.06</v>
      </c>
      <c r="O137" s="62">
        <v>0.61</v>
      </c>
      <c r="P137" s="62">
        <v>24.7</v>
      </c>
      <c r="Q137" s="62">
        <v>3.47</v>
      </c>
      <c r="R137" s="62">
        <v>6.89</v>
      </c>
      <c r="S137" s="62">
        <v>0.96</v>
      </c>
      <c r="T137" s="62">
        <v>14.2</v>
      </c>
      <c r="U137" s="62">
        <v>0.47</v>
      </c>
      <c r="V137" s="62">
        <v>10.199999999999999</v>
      </c>
      <c r="W137" s="62">
        <v>14.6</v>
      </c>
      <c r="X137" s="62">
        <v>3.22</v>
      </c>
      <c r="Y137" s="62">
        <v>26.7</v>
      </c>
      <c r="Z137" s="62">
        <v>35.1</v>
      </c>
      <c r="AA137" s="62">
        <v>3.1</v>
      </c>
      <c r="AB137" s="62">
        <v>2.2000000000000002</v>
      </c>
      <c r="AC137" s="62">
        <v>61.6</v>
      </c>
      <c r="AD137" s="62">
        <v>0.8</v>
      </c>
      <c r="AE137" s="62">
        <v>0.6</v>
      </c>
      <c r="AF137" s="62">
        <v>9.01</v>
      </c>
      <c r="AG137" s="62">
        <v>0.53</v>
      </c>
      <c r="AH137" s="62">
        <v>0.47</v>
      </c>
      <c r="AI137" s="62">
        <v>2.04</v>
      </c>
      <c r="AJ137" s="62">
        <v>316</v>
      </c>
      <c r="AK137" s="62">
        <v>1.9</v>
      </c>
      <c r="AL137" s="62">
        <v>30.6</v>
      </c>
      <c r="AM137" s="62">
        <v>2.84</v>
      </c>
      <c r="AN137" s="62">
        <v>244</v>
      </c>
    </row>
    <row r="138" spans="1:40" x14ac:dyDescent="0.25">
      <c r="A138" s="11" t="s">
        <v>216</v>
      </c>
      <c r="B138" s="10" t="s">
        <v>730</v>
      </c>
      <c r="C138" s="62" t="s">
        <v>329</v>
      </c>
      <c r="D138" s="27">
        <v>1</v>
      </c>
      <c r="E138" s="13">
        <v>2</v>
      </c>
      <c r="F138" s="6" t="s">
        <v>210</v>
      </c>
      <c r="G138" s="54" t="s">
        <v>229</v>
      </c>
      <c r="H138" s="54" t="s">
        <v>229</v>
      </c>
      <c r="I138" s="62">
        <v>107.5</v>
      </c>
      <c r="J138" s="62">
        <v>36.799999999999997</v>
      </c>
      <c r="K138" s="62">
        <v>48</v>
      </c>
      <c r="L138" s="62">
        <v>2.91</v>
      </c>
      <c r="M138" s="62">
        <v>4.76</v>
      </c>
      <c r="N138" s="62">
        <v>3.04</v>
      </c>
      <c r="O138" s="62">
        <v>0.46</v>
      </c>
      <c r="P138" s="62">
        <v>23.4</v>
      </c>
      <c r="Q138" s="62">
        <v>3.16</v>
      </c>
      <c r="R138" s="62">
        <v>7.66</v>
      </c>
      <c r="S138" s="62">
        <v>0.92</v>
      </c>
      <c r="T138" s="62">
        <v>15.4</v>
      </c>
      <c r="U138" s="62">
        <v>0.52</v>
      </c>
      <c r="V138" s="62">
        <v>12.35</v>
      </c>
      <c r="W138" s="62">
        <v>16.100000000000001</v>
      </c>
      <c r="X138" s="62">
        <v>3.83</v>
      </c>
      <c r="Y138" s="62">
        <v>15.8</v>
      </c>
      <c r="Z138" s="62">
        <v>28.4</v>
      </c>
      <c r="AA138" s="62">
        <v>3.75</v>
      </c>
      <c r="AB138" s="62">
        <v>4.0999999999999996</v>
      </c>
      <c r="AC138" s="62">
        <v>22</v>
      </c>
      <c r="AD138" s="62">
        <v>0.9</v>
      </c>
      <c r="AE138" s="62">
        <v>0.62</v>
      </c>
      <c r="AF138" s="62">
        <v>14.95</v>
      </c>
      <c r="AG138" s="62">
        <v>0.32</v>
      </c>
      <c r="AH138" s="62">
        <v>0.42</v>
      </c>
      <c r="AI138" s="62">
        <v>2.62</v>
      </c>
      <c r="AJ138" s="62">
        <v>189</v>
      </c>
      <c r="AK138" s="62">
        <v>2.2999999999999998</v>
      </c>
      <c r="AL138" s="62">
        <v>29</v>
      </c>
      <c r="AM138" s="62">
        <v>3.21</v>
      </c>
      <c r="AN138" s="62">
        <v>264</v>
      </c>
    </row>
    <row r="139" spans="1:40" x14ac:dyDescent="0.25">
      <c r="A139" s="11" t="s">
        <v>216</v>
      </c>
      <c r="B139" s="10" t="s">
        <v>730</v>
      </c>
      <c r="C139" s="62" t="s">
        <v>330</v>
      </c>
      <c r="D139" s="27">
        <v>2</v>
      </c>
      <c r="E139" s="13">
        <v>3</v>
      </c>
      <c r="F139" s="6" t="s">
        <v>210</v>
      </c>
      <c r="G139" s="54" t="s">
        <v>229</v>
      </c>
      <c r="H139" s="54" t="s">
        <v>229</v>
      </c>
      <c r="I139" s="62">
        <v>87.5</v>
      </c>
      <c r="J139" s="62">
        <v>60.9</v>
      </c>
      <c r="K139" s="62">
        <v>33</v>
      </c>
      <c r="L139" s="62">
        <v>3.49</v>
      </c>
      <c r="M139" s="62">
        <v>5.47</v>
      </c>
      <c r="N139" s="62">
        <v>3.61</v>
      </c>
      <c r="O139" s="62">
        <v>0.62</v>
      </c>
      <c r="P139" s="62">
        <v>20.8</v>
      </c>
      <c r="Q139" s="62">
        <v>4.68</v>
      </c>
      <c r="R139" s="62">
        <v>7.42</v>
      </c>
      <c r="S139" s="62">
        <v>1.07</v>
      </c>
      <c r="T139" s="62">
        <v>22.6</v>
      </c>
      <c r="U139" s="62">
        <v>0.59</v>
      </c>
      <c r="V139" s="62">
        <v>11.35</v>
      </c>
      <c r="W139" s="62">
        <v>25.5</v>
      </c>
      <c r="X139" s="62">
        <v>6.05</v>
      </c>
      <c r="Y139" s="62">
        <v>16.899999999999999</v>
      </c>
      <c r="Z139" s="62">
        <v>21.6</v>
      </c>
      <c r="AA139" s="62">
        <v>5.4</v>
      </c>
      <c r="AB139" s="62">
        <v>4</v>
      </c>
      <c r="AC139" s="62">
        <v>13.6</v>
      </c>
      <c r="AD139" s="62">
        <v>0.9</v>
      </c>
      <c r="AE139" s="62">
        <v>0.76</v>
      </c>
      <c r="AF139" s="62">
        <v>14.65</v>
      </c>
      <c r="AG139" s="62">
        <v>0.26</v>
      </c>
      <c r="AH139" s="62">
        <v>0.55000000000000004</v>
      </c>
      <c r="AI139" s="62">
        <v>2.78</v>
      </c>
      <c r="AJ139" s="62">
        <v>129</v>
      </c>
      <c r="AK139" s="62">
        <v>2.2999999999999998</v>
      </c>
      <c r="AL139" s="62">
        <v>34.9</v>
      </c>
      <c r="AM139" s="62">
        <v>3.84</v>
      </c>
      <c r="AN139" s="62">
        <v>247</v>
      </c>
    </row>
    <row r="140" spans="1:40" x14ac:dyDescent="0.25">
      <c r="A140" s="11" t="s">
        <v>216</v>
      </c>
      <c r="B140" s="10" t="s">
        <v>730</v>
      </c>
      <c r="C140" s="62" t="s">
        <v>331</v>
      </c>
      <c r="D140" s="27">
        <v>3</v>
      </c>
      <c r="E140" s="13">
        <v>4</v>
      </c>
      <c r="F140" s="6" t="s">
        <v>210</v>
      </c>
      <c r="G140" s="54" t="s">
        <v>229</v>
      </c>
      <c r="H140" s="54" t="s">
        <v>229</v>
      </c>
      <c r="I140" s="62">
        <v>163</v>
      </c>
      <c r="J140" s="62">
        <v>92.6</v>
      </c>
      <c r="K140" s="62">
        <v>36</v>
      </c>
      <c r="L140" s="62">
        <v>4.34</v>
      </c>
      <c r="M140" s="62">
        <v>7.63</v>
      </c>
      <c r="N140" s="62">
        <v>4.66</v>
      </c>
      <c r="O140" s="62">
        <v>1.28</v>
      </c>
      <c r="P140" s="62">
        <v>15.8</v>
      </c>
      <c r="Q140" s="62">
        <v>7.23</v>
      </c>
      <c r="R140" s="62">
        <v>4.75</v>
      </c>
      <c r="S140" s="62">
        <v>1.58</v>
      </c>
      <c r="T140" s="62">
        <v>40.4</v>
      </c>
      <c r="U140" s="62">
        <v>0.66</v>
      </c>
      <c r="V140" s="62">
        <v>8.1</v>
      </c>
      <c r="W140" s="62">
        <v>42</v>
      </c>
      <c r="X140" s="62">
        <v>9.51</v>
      </c>
      <c r="Y140" s="62">
        <v>32.700000000000003</v>
      </c>
      <c r="Z140" s="62">
        <v>22.8</v>
      </c>
      <c r="AA140" s="62">
        <v>8.44</v>
      </c>
      <c r="AB140" s="62">
        <v>2.2999999999999998</v>
      </c>
      <c r="AC140" s="62">
        <v>37.700000000000003</v>
      </c>
      <c r="AD140" s="62">
        <v>0.6</v>
      </c>
      <c r="AE140" s="62">
        <v>1.05</v>
      </c>
      <c r="AF140" s="62">
        <v>9.84</v>
      </c>
      <c r="AG140" s="62">
        <v>0.27</v>
      </c>
      <c r="AH140" s="62">
        <v>0.72</v>
      </c>
      <c r="AI140" s="62">
        <v>2.33</v>
      </c>
      <c r="AJ140" s="62">
        <v>155</v>
      </c>
      <c r="AK140" s="62">
        <v>1.7</v>
      </c>
      <c r="AL140" s="62">
        <v>46.5</v>
      </c>
      <c r="AM140" s="62">
        <v>4.41</v>
      </c>
      <c r="AN140" s="62">
        <v>168</v>
      </c>
    </row>
    <row r="141" spans="1:40" x14ac:dyDescent="0.25">
      <c r="A141" s="11" t="s">
        <v>216</v>
      </c>
      <c r="B141" s="10" t="s">
        <v>730</v>
      </c>
      <c r="C141" s="62" t="s">
        <v>332</v>
      </c>
      <c r="D141" s="27">
        <v>4</v>
      </c>
      <c r="E141" s="13">
        <v>5</v>
      </c>
      <c r="F141" s="6" t="s">
        <v>210</v>
      </c>
      <c r="G141" s="54" t="s">
        <v>229</v>
      </c>
      <c r="H141" s="54" t="s">
        <v>229</v>
      </c>
      <c r="I141" s="62">
        <v>272</v>
      </c>
      <c r="J141" s="62">
        <v>109</v>
      </c>
      <c r="K141" s="62">
        <v>88</v>
      </c>
      <c r="L141" s="62">
        <v>3.87</v>
      </c>
      <c r="M141" s="62">
        <v>10.15</v>
      </c>
      <c r="N141" s="62">
        <v>6.02</v>
      </c>
      <c r="O141" s="62">
        <v>1.93</v>
      </c>
      <c r="P141" s="62">
        <v>20.8</v>
      </c>
      <c r="Q141" s="62">
        <v>9.61</v>
      </c>
      <c r="R141" s="62">
        <v>5.13</v>
      </c>
      <c r="S141" s="62">
        <v>1.97</v>
      </c>
      <c r="T141" s="62">
        <v>49</v>
      </c>
      <c r="U141" s="62">
        <v>0.82</v>
      </c>
      <c r="V141" s="62">
        <v>8.65</v>
      </c>
      <c r="W141" s="62">
        <v>51.7</v>
      </c>
      <c r="X141" s="62">
        <v>11.55</v>
      </c>
      <c r="Y141" s="62">
        <v>44.8</v>
      </c>
      <c r="Z141" s="62">
        <v>42.7</v>
      </c>
      <c r="AA141" s="62">
        <v>10.7</v>
      </c>
      <c r="AB141" s="62">
        <v>2.4</v>
      </c>
      <c r="AC141" s="62">
        <v>38.200000000000003</v>
      </c>
      <c r="AD141" s="62">
        <v>0.6</v>
      </c>
      <c r="AE141" s="62">
        <v>1.41</v>
      </c>
      <c r="AF141" s="62">
        <v>8.8699999999999992</v>
      </c>
      <c r="AG141" s="62">
        <v>0.41</v>
      </c>
      <c r="AH141" s="62">
        <v>0.88</v>
      </c>
      <c r="AI141" s="62">
        <v>2.4300000000000002</v>
      </c>
      <c r="AJ141" s="62">
        <v>256</v>
      </c>
      <c r="AK141" s="62">
        <v>1.4</v>
      </c>
      <c r="AL141" s="62">
        <v>61.6</v>
      </c>
      <c r="AM141" s="62">
        <v>5.72</v>
      </c>
      <c r="AN141" s="62">
        <v>173</v>
      </c>
    </row>
    <row r="142" spans="1:40" x14ac:dyDescent="0.25">
      <c r="A142" s="11" t="s">
        <v>216</v>
      </c>
      <c r="B142" s="10" t="s">
        <v>730</v>
      </c>
      <c r="C142" s="62" t="s">
        <v>333</v>
      </c>
      <c r="D142" s="27">
        <v>5</v>
      </c>
      <c r="E142" s="13">
        <v>6</v>
      </c>
      <c r="F142" s="6" t="s">
        <v>210</v>
      </c>
      <c r="G142" s="54" t="s">
        <v>229</v>
      </c>
      <c r="H142" s="54" t="s">
        <v>229</v>
      </c>
      <c r="I142" s="62">
        <v>403</v>
      </c>
      <c r="J142" s="62">
        <v>156</v>
      </c>
      <c r="K142" s="62">
        <v>106</v>
      </c>
      <c r="L142" s="62">
        <v>4.51</v>
      </c>
      <c r="M142" s="62">
        <v>24</v>
      </c>
      <c r="N142" s="62">
        <v>14.65</v>
      </c>
      <c r="O142" s="62">
        <v>4.78</v>
      </c>
      <c r="P142" s="62">
        <v>21.5</v>
      </c>
      <c r="Q142" s="62">
        <v>22</v>
      </c>
      <c r="R142" s="62">
        <v>4.4400000000000004</v>
      </c>
      <c r="S142" s="62">
        <v>4.78</v>
      </c>
      <c r="T142" s="62">
        <v>114.5</v>
      </c>
      <c r="U142" s="62">
        <v>1.91</v>
      </c>
      <c r="V142" s="62">
        <v>7.5</v>
      </c>
      <c r="W142" s="62">
        <v>116</v>
      </c>
      <c r="X142" s="62">
        <v>26.5</v>
      </c>
      <c r="Y142" s="62">
        <v>51.1</v>
      </c>
      <c r="Z142" s="62">
        <v>50.7</v>
      </c>
      <c r="AA142" s="62">
        <v>23.2</v>
      </c>
      <c r="AB142" s="62">
        <v>2</v>
      </c>
      <c r="AC142" s="62">
        <v>45.5</v>
      </c>
      <c r="AD142" s="62">
        <v>0.5</v>
      </c>
      <c r="AE142" s="62">
        <v>3.48</v>
      </c>
      <c r="AF142" s="62">
        <v>6.97</v>
      </c>
      <c r="AG142" s="62">
        <v>0.44</v>
      </c>
      <c r="AH142" s="62">
        <v>2.06</v>
      </c>
      <c r="AI142" s="62">
        <v>2.4900000000000002</v>
      </c>
      <c r="AJ142" s="62">
        <v>322</v>
      </c>
      <c r="AK142" s="62">
        <v>4.5999999999999996</v>
      </c>
      <c r="AL142" s="62">
        <v>152</v>
      </c>
      <c r="AM142" s="62">
        <v>13.45</v>
      </c>
      <c r="AN142" s="62">
        <v>149</v>
      </c>
    </row>
    <row r="143" spans="1:40" x14ac:dyDescent="0.25">
      <c r="A143" s="11" t="s">
        <v>216</v>
      </c>
      <c r="B143" s="10" t="s">
        <v>730</v>
      </c>
      <c r="C143" s="62" t="s">
        <v>334</v>
      </c>
      <c r="D143" s="27">
        <v>6</v>
      </c>
      <c r="E143" s="13">
        <v>7</v>
      </c>
      <c r="F143" s="6" t="s">
        <v>210</v>
      </c>
      <c r="G143" s="54" t="s">
        <v>229</v>
      </c>
      <c r="H143" s="54" t="s">
        <v>229</v>
      </c>
      <c r="I143" s="62">
        <v>662</v>
      </c>
      <c r="J143" s="62">
        <v>43.5</v>
      </c>
      <c r="K143" s="62">
        <v>107</v>
      </c>
      <c r="L143" s="62">
        <v>2.0099999999999998</v>
      </c>
      <c r="M143" s="62">
        <v>7.91</v>
      </c>
      <c r="N143" s="62">
        <v>4.78</v>
      </c>
      <c r="O143" s="62">
        <v>1.48</v>
      </c>
      <c r="P143" s="62">
        <v>16.100000000000001</v>
      </c>
      <c r="Q143" s="62">
        <v>6.97</v>
      </c>
      <c r="R143" s="62">
        <v>3.18</v>
      </c>
      <c r="S143" s="62">
        <v>1.64</v>
      </c>
      <c r="T143" s="62">
        <v>30.9</v>
      </c>
      <c r="U143" s="62">
        <v>0.62</v>
      </c>
      <c r="V143" s="62">
        <v>5.6</v>
      </c>
      <c r="W143" s="62">
        <v>30.5</v>
      </c>
      <c r="X143" s="62">
        <v>6.59</v>
      </c>
      <c r="Y143" s="62">
        <v>38</v>
      </c>
      <c r="Z143" s="62">
        <v>47.5</v>
      </c>
      <c r="AA143" s="62">
        <v>6.69</v>
      </c>
      <c r="AB143" s="62">
        <v>1.3</v>
      </c>
      <c r="AC143" s="62">
        <v>120</v>
      </c>
      <c r="AD143" s="62">
        <v>0.4</v>
      </c>
      <c r="AE143" s="62">
        <v>1.1499999999999999</v>
      </c>
      <c r="AF143" s="62">
        <v>4.41</v>
      </c>
      <c r="AG143" s="62">
        <v>0.4</v>
      </c>
      <c r="AH143" s="62">
        <v>0.72</v>
      </c>
      <c r="AI143" s="62">
        <v>1.24</v>
      </c>
      <c r="AJ143" s="62">
        <v>267</v>
      </c>
      <c r="AK143" s="62">
        <v>2.1</v>
      </c>
      <c r="AL143" s="62">
        <v>50.2</v>
      </c>
      <c r="AM143" s="62">
        <v>4.49</v>
      </c>
      <c r="AN143" s="62">
        <v>108</v>
      </c>
    </row>
    <row r="144" spans="1:40" x14ac:dyDescent="0.25">
      <c r="A144" s="11" t="s">
        <v>216</v>
      </c>
      <c r="B144" s="10" t="s">
        <v>731</v>
      </c>
      <c r="C144" s="62" t="s">
        <v>335</v>
      </c>
      <c r="D144" s="27">
        <v>0</v>
      </c>
      <c r="E144" s="13">
        <v>1</v>
      </c>
      <c r="F144" s="6" t="s">
        <v>210</v>
      </c>
      <c r="G144" s="54" t="s">
        <v>229</v>
      </c>
      <c r="H144" s="54" t="s">
        <v>229</v>
      </c>
      <c r="I144" s="62">
        <v>174</v>
      </c>
      <c r="J144" s="62">
        <v>35.1</v>
      </c>
      <c r="K144" s="62">
        <v>62</v>
      </c>
      <c r="L144" s="62">
        <v>2.11</v>
      </c>
      <c r="M144" s="62">
        <v>4.53</v>
      </c>
      <c r="N144" s="62">
        <v>3</v>
      </c>
      <c r="O144" s="62">
        <v>0.87</v>
      </c>
      <c r="P144" s="62">
        <v>15.6</v>
      </c>
      <c r="Q144" s="62">
        <v>4.0999999999999996</v>
      </c>
      <c r="R144" s="62">
        <v>5.74</v>
      </c>
      <c r="S144" s="62">
        <v>0.95</v>
      </c>
      <c r="T144" s="62">
        <v>20.100000000000001</v>
      </c>
      <c r="U144" s="62">
        <v>0.36</v>
      </c>
      <c r="V144" s="62">
        <v>7.88</v>
      </c>
      <c r="W144" s="62">
        <v>20.8</v>
      </c>
      <c r="X144" s="62">
        <v>4.5999999999999996</v>
      </c>
      <c r="Y144" s="62">
        <v>20.5</v>
      </c>
      <c r="Z144" s="62">
        <v>30.5</v>
      </c>
      <c r="AA144" s="62">
        <v>4.1900000000000004</v>
      </c>
      <c r="AB144" s="62">
        <v>1.5</v>
      </c>
      <c r="AC144" s="62">
        <v>45.5</v>
      </c>
      <c r="AD144" s="62">
        <v>0.5</v>
      </c>
      <c r="AE144" s="62">
        <v>0.63</v>
      </c>
      <c r="AF144" s="62">
        <v>6.15</v>
      </c>
      <c r="AG144" s="62">
        <v>0.47</v>
      </c>
      <c r="AH144" s="62">
        <v>0.4</v>
      </c>
      <c r="AI144" s="62">
        <v>1.61</v>
      </c>
      <c r="AJ144" s="62">
        <v>300</v>
      </c>
      <c r="AK144" s="62">
        <v>1.8</v>
      </c>
      <c r="AL144" s="62">
        <v>29.7</v>
      </c>
      <c r="AM144" s="62">
        <v>2.79</v>
      </c>
      <c r="AN144" s="62">
        <v>209</v>
      </c>
    </row>
    <row r="145" spans="1:40" x14ac:dyDescent="0.25">
      <c r="A145" s="11" t="s">
        <v>216</v>
      </c>
      <c r="B145" s="10" t="s">
        <v>731</v>
      </c>
      <c r="C145" s="62" t="s">
        <v>336</v>
      </c>
      <c r="D145" s="27">
        <v>1</v>
      </c>
      <c r="E145" s="13">
        <v>2</v>
      </c>
      <c r="F145" s="6" t="s">
        <v>210</v>
      </c>
      <c r="G145" s="54" t="s">
        <v>229</v>
      </c>
      <c r="H145" s="54" t="s">
        <v>229</v>
      </c>
      <c r="I145" s="62">
        <v>201</v>
      </c>
      <c r="J145" s="62">
        <v>22.2</v>
      </c>
      <c r="K145" s="62">
        <v>56</v>
      </c>
      <c r="L145" s="62">
        <v>2.13</v>
      </c>
      <c r="M145" s="62">
        <v>2.27</v>
      </c>
      <c r="N145" s="62">
        <v>1.63</v>
      </c>
      <c r="O145" s="62">
        <v>0.43</v>
      </c>
      <c r="P145" s="62">
        <v>21.7</v>
      </c>
      <c r="Q145" s="62">
        <v>2.1800000000000002</v>
      </c>
      <c r="R145" s="62">
        <v>5.01</v>
      </c>
      <c r="S145" s="62">
        <v>0.52</v>
      </c>
      <c r="T145" s="62">
        <v>12.5</v>
      </c>
      <c r="U145" s="62">
        <v>0.22</v>
      </c>
      <c r="V145" s="62">
        <v>8.94</v>
      </c>
      <c r="W145" s="62">
        <v>10.3</v>
      </c>
      <c r="X145" s="62">
        <v>2.52</v>
      </c>
      <c r="Y145" s="62">
        <v>16.600000000000001</v>
      </c>
      <c r="Z145" s="62">
        <v>42.2</v>
      </c>
      <c r="AA145" s="62">
        <v>1.9</v>
      </c>
      <c r="AB145" s="62">
        <v>1.6</v>
      </c>
      <c r="AC145" s="62">
        <v>25</v>
      </c>
      <c r="AD145" s="62">
        <v>0.6</v>
      </c>
      <c r="AE145" s="62">
        <v>0.32</v>
      </c>
      <c r="AF145" s="62">
        <v>6</v>
      </c>
      <c r="AG145" s="62">
        <v>0.57999999999999996</v>
      </c>
      <c r="AH145" s="62">
        <v>0.25</v>
      </c>
      <c r="AI145" s="62">
        <v>1.62</v>
      </c>
      <c r="AJ145" s="62">
        <v>409</v>
      </c>
      <c r="AK145" s="62">
        <v>1.9</v>
      </c>
      <c r="AL145" s="62">
        <v>15</v>
      </c>
      <c r="AM145" s="62">
        <v>1.51</v>
      </c>
      <c r="AN145" s="62">
        <v>184</v>
      </c>
    </row>
    <row r="146" spans="1:40" x14ac:dyDescent="0.25">
      <c r="A146" s="11" t="s">
        <v>216</v>
      </c>
      <c r="B146" s="10" t="s">
        <v>731</v>
      </c>
      <c r="C146" s="62" t="s">
        <v>337</v>
      </c>
      <c r="D146" s="27">
        <v>3</v>
      </c>
      <c r="E146" s="13">
        <v>4</v>
      </c>
      <c r="F146" s="6" t="s">
        <v>210</v>
      </c>
      <c r="G146" s="54" t="s">
        <v>229</v>
      </c>
      <c r="H146" s="54" t="s">
        <v>229</v>
      </c>
      <c r="I146" s="62">
        <v>441</v>
      </c>
      <c r="J146" s="62">
        <v>269</v>
      </c>
      <c r="K146" s="62">
        <v>34</v>
      </c>
      <c r="L146" s="62">
        <v>1.78</v>
      </c>
      <c r="M146" s="62">
        <v>7.96</v>
      </c>
      <c r="N146" s="62">
        <v>5.18</v>
      </c>
      <c r="O146" s="62">
        <v>1.78</v>
      </c>
      <c r="P146" s="62">
        <v>21.3</v>
      </c>
      <c r="Q146" s="62">
        <v>6.97</v>
      </c>
      <c r="R146" s="62">
        <v>4.1100000000000003</v>
      </c>
      <c r="S146" s="62">
        <v>1.65</v>
      </c>
      <c r="T146" s="62">
        <v>35.9</v>
      </c>
      <c r="U146" s="62">
        <v>0.72</v>
      </c>
      <c r="V146" s="62">
        <v>6.64</v>
      </c>
      <c r="W146" s="62">
        <v>37.1</v>
      </c>
      <c r="X146" s="62">
        <v>8.7100000000000009</v>
      </c>
      <c r="Y146" s="62">
        <v>23.2</v>
      </c>
      <c r="Z146" s="62">
        <v>59.2</v>
      </c>
      <c r="AA146" s="62">
        <v>7.09</v>
      </c>
      <c r="AB146" s="62">
        <v>1.6</v>
      </c>
      <c r="AC146" s="62">
        <v>35.299999999999997</v>
      </c>
      <c r="AD146" s="62">
        <v>0.4</v>
      </c>
      <c r="AE146" s="62">
        <v>1.1200000000000001</v>
      </c>
      <c r="AF146" s="62">
        <v>4.21</v>
      </c>
      <c r="AG146" s="62">
        <v>0.47</v>
      </c>
      <c r="AH146" s="62">
        <v>0.72</v>
      </c>
      <c r="AI146" s="62">
        <v>1.03</v>
      </c>
      <c r="AJ146" s="62">
        <v>242</v>
      </c>
      <c r="AK146" s="62">
        <v>1.9</v>
      </c>
      <c r="AL146" s="62">
        <v>44.7</v>
      </c>
      <c r="AM146" s="62">
        <v>5.21</v>
      </c>
      <c r="AN146" s="62">
        <v>135</v>
      </c>
    </row>
    <row r="147" spans="1:40" x14ac:dyDescent="0.25">
      <c r="A147" s="11" t="s">
        <v>216</v>
      </c>
      <c r="B147" s="10" t="s">
        <v>731</v>
      </c>
      <c r="C147" s="62" t="s">
        <v>338</v>
      </c>
      <c r="D147" s="27">
        <v>5</v>
      </c>
      <c r="E147" s="13">
        <v>6</v>
      </c>
      <c r="F147" s="6" t="s">
        <v>210</v>
      </c>
      <c r="G147" s="54" t="s">
        <v>229</v>
      </c>
      <c r="H147" s="54" t="s">
        <v>229</v>
      </c>
      <c r="I147" s="62">
        <v>428</v>
      </c>
      <c r="J147" s="62">
        <v>69.2</v>
      </c>
      <c r="K147" s="62">
        <v>37</v>
      </c>
      <c r="L147" s="62">
        <v>1.76</v>
      </c>
      <c r="M147" s="62">
        <v>22.7</v>
      </c>
      <c r="N147" s="62">
        <v>14.35</v>
      </c>
      <c r="O147" s="62">
        <v>5.89</v>
      </c>
      <c r="P147" s="62">
        <v>19.8</v>
      </c>
      <c r="Q147" s="62">
        <v>21.3</v>
      </c>
      <c r="R147" s="62">
        <v>2.89</v>
      </c>
      <c r="S147" s="62">
        <v>4.63</v>
      </c>
      <c r="T147" s="62">
        <v>99.1</v>
      </c>
      <c r="U147" s="62">
        <v>1.83</v>
      </c>
      <c r="V147" s="62">
        <v>5.7</v>
      </c>
      <c r="W147" s="62">
        <v>111.5</v>
      </c>
      <c r="X147" s="62">
        <v>25.6</v>
      </c>
      <c r="Y147" s="62">
        <v>40.1</v>
      </c>
      <c r="Z147" s="62">
        <v>52.3</v>
      </c>
      <c r="AA147" s="62">
        <v>24.3</v>
      </c>
      <c r="AB147" s="62">
        <v>1.3</v>
      </c>
      <c r="AC147" s="62">
        <v>58.1</v>
      </c>
      <c r="AD147" s="62">
        <v>0.4</v>
      </c>
      <c r="AE147" s="62">
        <v>3.44</v>
      </c>
      <c r="AF147" s="62">
        <v>3.47</v>
      </c>
      <c r="AG147" s="62">
        <v>0.44</v>
      </c>
      <c r="AH147" s="62">
        <v>1.89</v>
      </c>
      <c r="AI147" s="62">
        <v>0.93</v>
      </c>
      <c r="AJ147" s="62">
        <v>278</v>
      </c>
      <c r="AK147" s="62">
        <v>1.7</v>
      </c>
      <c r="AL147" s="62">
        <v>120</v>
      </c>
      <c r="AM147" s="62">
        <v>12.95</v>
      </c>
      <c r="AN147" s="62">
        <v>98</v>
      </c>
    </row>
    <row r="148" spans="1:40" x14ac:dyDescent="0.25">
      <c r="A148" s="11" t="s">
        <v>216</v>
      </c>
      <c r="B148" s="10" t="s">
        <v>731</v>
      </c>
      <c r="C148" s="62" t="s">
        <v>339</v>
      </c>
      <c r="D148" s="27">
        <v>7</v>
      </c>
      <c r="E148" s="13">
        <v>8</v>
      </c>
      <c r="F148" s="6" t="s">
        <v>210</v>
      </c>
      <c r="G148" s="54" t="s">
        <v>229</v>
      </c>
      <c r="H148" s="54" t="s">
        <v>229</v>
      </c>
      <c r="I148" s="62">
        <v>248</v>
      </c>
      <c r="J148" s="62">
        <v>24.9</v>
      </c>
      <c r="K148" s="62">
        <v>34</v>
      </c>
      <c r="L148" s="62">
        <v>1.81</v>
      </c>
      <c r="M148" s="62">
        <v>13.8</v>
      </c>
      <c r="N148" s="62">
        <v>8.69</v>
      </c>
      <c r="O148" s="62">
        <v>2.62</v>
      </c>
      <c r="P148" s="62">
        <v>18.5</v>
      </c>
      <c r="Q148" s="62">
        <v>11.35</v>
      </c>
      <c r="R148" s="62">
        <v>2.44</v>
      </c>
      <c r="S148" s="62">
        <v>2.82</v>
      </c>
      <c r="T148" s="62">
        <v>48.1</v>
      </c>
      <c r="U148" s="62">
        <v>1.1000000000000001</v>
      </c>
      <c r="V148" s="62">
        <v>4.6100000000000003</v>
      </c>
      <c r="W148" s="62">
        <v>48.2</v>
      </c>
      <c r="X148" s="62">
        <v>10.75</v>
      </c>
      <c r="Y148" s="62">
        <v>39.200000000000003</v>
      </c>
      <c r="Z148" s="62">
        <v>50.1</v>
      </c>
      <c r="AA148" s="62">
        <v>11.4</v>
      </c>
      <c r="AB148" s="62">
        <v>0.9</v>
      </c>
      <c r="AC148" s="62">
        <v>70.599999999999994</v>
      </c>
      <c r="AD148" s="62">
        <v>0.3</v>
      </c>
      <c r="AE148" s="62">
        <v>1.89</v>
      </c>
      <c r="AF148" s="62">
        <v>3.3</v>
      </c>
      <c r="AG148" s="62">
        <v>0.37</v>
      </c>
      <c r="AH148" s="62">
        <v>1.26</v>
      </c>
      <c r="AI148" s="62">
        <v>0.82</v>
      </c>
      <c r="AJ148" s="62">
        <v>318</v>
      </c>
      <c r="AK148" s="62">
        <v>1.9</v>
      </c>
      <c r="AL148" s="62">
        <v>80</v>
      </c>
      <c r="AM148" s="62">
        <v>8.19</v>
      </c>
      <c r="AN148" s="62">
        <v>92</v>
      </c>
    </row>
    <row r="149" spans="1:40" x14ac:dyDescent="0.25">
      <c r="A149" s="11" t="s">
        <v>216</v>
      </c>
      <c r="B149" s="10" t="s">
        <v>731</v>
      </c>
      <c r="C149" s="62" t="s">
        <v>340</v>
      </c>
      <c r="D149" s="27">
        <v>9</v>
      </c>
      <c r="E149" s="13">
        <v>10</v>
      </c>
      <c r="F149" s="6" t="s">
        <v>210</v>
      </c>
      <c r="G149" s="54" t="s">
        <v>229</v>
      </c>
      <c r="H149" s="54" t="s">
        <v>229</v>
      </c>
      <c r="I149" s="62">
        <v>307</v>
      </c>
      <c r="J149" s="62">
        <v>43.7</v>
      </c>
      <c r="K149" s="62">
        <v>30</v>
      </c>
      <c r="L149" s="62">
        <v>1.41</v>
      </c>
      <c r="M149" s="62">
        <v>7.59</v>
      </c>
      <c r="N149" s="62">
        <v>5.16</v>
      </c>
      <c r="O149" s="62">
        <v>1.64</v>
      </c>
      <c r="P149" s="62">
        <v>18.8</v>
      </c>
      <c r="Q149" s="62">
        <v>6.48</v>
      </c>
      <c r="R149" s="62">
        <v>2.4700000000000002</v>
      </c>
      <c r="S149" s="62">
        <v>1.66</v>
      </c>
      <c r="T149" s="62">
        <v>29.6</v>
      </c>
      <c r="U149" s="62">
        <v>0.72</v>
      </c>
      <c r="V149" s="62">
        <v>4.41</v>
      </c>
      <c r="W149" s="62">
        <v>29.3</v>
      </c>
      <c r="X149" s="62">
        <v>6.44</v>
      </c>
      <c r="Y149" s="62">
        <v>30.5</v>
      </c>
      <c r="Z149" s="62">
        <v>44.7</v>
      </c>
      <c r="AA149" s="62">
        <v>6.24</v>
      </c>
      <c r="AB149" s="62">
        <v>0.9</v>
      </c>
      <c r="AC149" s="62">
        <v>99.8</v>
      </c>
      <c r="AD149" s="62">
        <v>0.3</v>
      </c>
      <c r="AE149" s="62">
        <v>1.07</v>
      </c>
      <c r="AF149" s="62">
        <v>2.98</v>
      </c>
      <c r="AG149" s="62">
        <v>0.37</v>
      </c>
      <c r="AH149" s="62">
        <v>0.66</v>
      </c>
      <c r="AI149" s="62">
        <v>0.76</v>
      </c>
      <c r="AJ149" s="62">
        <v>205</v>
      </c>
      <c r="AK149" s="62">
        <v>1.8</v>
      </c>
      <c r="AL149" s="62">
        <v>48.9</v>
      </c>
      <c r="AM149" s="62">
        <v>4.3899999999999997</v>
      </c>
      <c r="AN149" s="62">
        <v>85</v>
      </c>
    </row>
    <row r="150" spans="1:40" x14ac:dyDescent="0.25">
      <c r="A150" s="11" t="s">
        <v>216</v>
      </c>
      <c r="B150" s="10" t="s">
        <v>732</v>
      </c>
      <c r="C150" s="62" t="s">
        <v>341</v>
      </c>
      <c r="D150" s="27">
        <v>0</v>
      </c>
      <c r="E150" s="13">
        <v>1</v>
      </c>
      <c r="F150" s="6" t="s">
        <v>210</v>
      </c>
      <c r="G150" s="54" t="s">
        <v>229</v>
      </c>
      <c r="H150" s="54" t="s">
        <v>229</v>
      </c>
      <c r="I150" s="62">
        <v>127</v>
      </c>
      <c r="J150" s="62">
        <v>37.1</v>
      </c>
      <c r="K150" s="62">
        <v>53</v>
      </c>
      <c r="L150" s="62">
        <v>2.0699999999999998</v>
      </c>
      <c r="M150" s="62">
        <v>4.7699999999999996</v>
      </c>
      <c r="N150" s="62">
        <v>2.7</v>
      </c>
      <c r="O150" s="62">
        <v>0.85</v>
      </c>
      <c r="P150" s="62">
        <v>17.600000000000001</v>
      </c>
      <c r="Q150" s="62">
        <v>3.93</v>
      </c>
      <c r="R150" s="62">
        <v>10.35</v>
      </c>
      <c r="S150" s="62">
        <v>0.89</v>
      </c>
      <c r="T150" s="62">
        <v>21</v>
      </c>
      <c r="U150" s="62">
        <v>0.32</v>
      </c>
      <c r="V150" s="62">
        <v>15.4</v>
      </c>
      <c r="W150" s="62">
        <v>21.7</v>
      </c>
      <c r="X150" s="62">
        <v>5.35</v>
      </c>
      <c r="Y150" s="62">
        <v>18.600000000000001</v>
      </c>
      <c r="Z150" s="62">
        <v>35.6</v>
      </c>
      <c r="AA150" s="62">
        <v>4.4000000000000004</v>
      </c>
      <c r="AB150" s="62">
        <v>1.7</v>
      </c>
      <c r="AC150" s="62">
        <v>16.8</v>
      </c>
      <c r="AD150" s="62">
        <v>0.9</v>
      </c>
      <c r="AE150" s="62">
        <v>0.57999999999999996</v>
      </c>
      <c r="AF150" s="62">
        <v>9.9499999999999993</v>
      </c>
      <c r="AG150" s="62">
        <v>0.88</v>
      </c>
      <c r="AH150" s="62">
        <v>0.4</v>
      </c>
      <c r="AI150" s="62">
        <v>2.0099999999999998</v>
      </c>
      <c r="AJ150" s="62">
        <v>502</v>
      </c>
      <c r="AK150" s="62">
        <v>3.1</v>
      </c>
      <c r="AL150" s="62">
        <v>24</v>
      </c>
      <c r="AM150" s="62">
        <v>2.62</v>
      </c>
      <c r="AN150" s="62">
        <v>394</v>
      </c>
    </row>
    <row r="151" spans="1:40" x14ac:dyDescent="0.25">
      <c r="A151" s="11" t="s">
        <v>216</v>
      </c>
      <c r="B151" s="10" t="s">
        <v>732</v>
      </c>
      <c r="C151" s="62" t="s">
        <v>342</v>
      </c>
      <c r="D151" s="27">
        <v>1</v>
      </c>
      <c r="E151" s="13">
        <v>2</v>
      </c>
      <c r="F151" s="6" t="s">
        <v>210</v>
      </c>
      <c r="G151" s="54" t="s">
        <v>229</v>
      </c>
      <c r="H151" s="54" t="s">
        <v>229</v>
      </c>
      <c r="I151" s="62">
        <v>311</v>
      </c>
      <c r="J151" s="62">
        <v>21.4</v>
      </c>
      <c r="K151" s="62">
        <v>25</v>
      </c>
      <c r="L151" s="62">
        <v>2.2599999999999998</v>
      </c>
      <c r="M151" s="62">
        <v>2.93</v>
      </c>
      <c r="N151" s="62">
        <v>1.9</v>
      </c>
      <c r="O151" s="62">
        <v>0.56999999999999995</v>
      </c>
      <c r="P151" s="62">
        <v>21.9</v>
      </c>
      <c r="Q151" s="62">
        <v>2.36</v>
      </c>
      <c r="R151" s="62">
        <v>6.77</v>
      </c>
      <c r="S151" s="62">
        <v>0.61</v>
      </c>
      <c r="T151" s="62">
        <v>13.3</v>
      </c>
      <c r="U151" s="62">
        <v>0.28999999999999998</v>
      </c>
      <c r="V151" s="62">
        <v>10.050000000000001</v>
      </c>
      <c r="W151" s="62">
        <v>11.8</v>
      </c>
      <c r="X151" s="62">
        <v>2.95</v>
      </c>
      <c r="Y151" s="62">
        <v>20</v>
      </c>
      <c r="Z151" s="62">
        <v>46.4</v>
      </c>
      <c r="AA151" s="62">
        <v>2.6</v>
      </c>
      <c r="AB151" s="62">
        <v>1.6</v>
      </c>
      <c r="AC151" s="62">
        <v>17.5</v>
      </c>
      <c r="AD151" s="62">
        <v>0.7</v>
      </c>
      <c r="AE151" s="62">
        <v>0.39</v>
      </c>
      <c r="AF151" s="62">
        <v>6.41</v>
      </c>
      <c r="AG151" s="62">
        <v>0.66</v>
      </c>
      <c r="AH151" s="62">
        <v>0.27</v>
      </c>
      <c r="AI151" s="62">
        <v>1.72</v>
      </c>
      <c r="AJ151" s="62">
        <v>342</v>
      </c>
      <c r="AK151" s="62">
        <v>1.8</v>
      </c>
      <c r="AL151" s="62">
        <v>17</v>
      </c>
      <c r="AM151" s="62">
        <v>1.82</v>
      </c>
      <c r="AN151" s="62">
        <v>253</v>
      </c>
    </row>
    <row r="152" spans="1:40" x14ac:dyDescent="0.25">
      <c r="A152" s="11" t="s">
        <v>216</v>
      </c>
      <c r="B152" s="10" t="s">
        <v>732</v>
      </c>
      <c r="C152" s="62" t="s">
        <v>343</v>
      </c>
      <c r="D152" s="27">
        <v>2</v>
      </c>
      <c r="E152" s="13">
        <v>3</v>
      </c>
      <c r="F152" s="6" t="s">
        <v>210</v>
      </c>
      <c r="G152" s="54" t="s">
        <v>229</v>
      </c>
      <c r="H152" s="54" t="s">
        <v>229</v>
      </c>
      <c r="I152" s="62">
        <v>455</v>
      </c>
      <c r="J152" s="62">
        <v>127.5</v>
      </c>
      <c r="K152" s="62">
        <v>22</v>
      </c>
      <c r="L152" s="62">
        <v>2.1</v>
      </c>
      <c r="M152" s="62">
        <v>4.79</v>
      </c>
      <c r="N152" s="62">
        <v>3.05</v>
      </c>
      <c r="O152" s="62">
        <v>0.85</v>
      </c>
      <c r="P152" s="62">
        <v>26.4</v>
      </c>
      <c r="Q152" s="62">
        <v>3.38</v>
      </c>
      <c r="R152" s="62">
        <v>4.13</v>
      </c>
      <c r="S152" s="62">
        <v>0.96</v>
      </c>
      <c r="T152" s="62">
        <v>20.5</v>
      </c>
      <c r="U152" s="62">
        <v>0.42</v>
      </c>
      <c r="V152" s="62">
        <v>7.25</v>
      </c>
      <c r="W152" s="62">
        <v>19.3</v>
      </c>
      <c r="X152" s="62">
        <v>4.6500000000000004</v>
      </c>
      <c r="Y152" s="62">
        <v>17.7</v>
      </c>
      <c r="Z152" s="62">
        <v>73</v>
      </c>
      <c r="AA152" s="62">
        <v>4.17</v>
      </c>
      <c r="AB152" s="62">
        <v>2</v>
      </c>
      <c r="AC152" s="62">
        <v>25.5</v>
      </c>
      <c r="AD152" s="62">
        <v>0.4</v>
      </c>
      <c r="AE152" s="62">
        <v>0.68</v>
      </c>
      <c r="AF152" s="62">
        <v>5.65</v>
      </c>
      <c r="AG152" s="62">
        <v>0.52</v>
      </c>
      <c r="AH152" s="62">
        <v>0.44</v>
      </c>
      <c r="AI152" s="62">
        <v>1.36</v>
      </c>
      <c r="AJ152" s="62">
        <v>434</v>
      </c>
      <c r="AK152" s="62">
        <v>1.4</v>
      </c>
      <c r="AL152" s="62">
        <v>25.6</v>
      </c>
      <c r="AM152" s="62">
        <v>3.15</v>
      </c>
      <c r="AN152" s="62">
        <v>145</v>
      </c>
    </row>
    <row r="153" spans="1:40" x14ac:dyDescent="0.25">
      <c r="A153" s="11" t="s">
        <v>216</v>
      </c>
      <c r="B153" s="10" t="s">
        <v>732</v>
      </c>
      <c r="C153" s="62" t="s">
        <v>344</v>
      </c>
      <c r="D153" s="27">
        <v>3</v>
      </c>
      <c r="E153" s="13">
        <v>4</v>
      </c>
      <c r="F153" s="6" t="s">
        <v>210</v>
      </c>
      <c r="G153" s="54" t="s">
        <v>229</v>
      </c>
      <c r="H153" s="54" t="s">
        <v>229</v>
      </c>
      <c r="I153" s="62">
        <v>397</v>
      </c>
      <c r="J153" s="62">
        <v>40.4</v>
      </c>
      <c r="K153" s="62">
        <v>36</v>
      </c>
      <c r="L153" s="62">
        <v>2.2999999999999998</v>
      </c>
      <c r="M153" s="62">
        <v>7.98</v>
      </c>
      <c r="N153" s="62">
        <v>4.5199999999999996</v>
      </c>
      <c r="O153" s="62">
        <v>1.79</v>
      </c>
      <c r="P153" s="62">
        <v>25.6</v>
      </c>
      <c r="Q153" s="62">
        <v>6.68</v>
      </c>
      <c r="R153" s="62">
        <v>3.84</v>
      </c>
      <c r="S153" s="62">
        <v>1.51</v>
      </c>
      <c r="T153" s="62">
        <v>37.1</v>
      </c>
      <c r="U153" s="62">
        <v>0.64</v>
      </c>
      <c r="V153" s="62">
        <v>7.46</v>
      </c>
      <c r="W153" s="62">
        <v>37.1</v>
      </c>
      <c r="X153" s="62">
        <v>8.7899999999999991</v>
      </c>
      <c r="Y153" s="62">
        <v>26.1</v>
      </c>
      <c r="Z153" s="62">
        <v>69.599999999999994</v>
      </c>
      <c r="AA153" s="62">
        <v>7.92</v>
      </c>
      <c r="AB153" s="62">
        <v>1.7</v>
      </c>
      <c r="AC153" s="62">
        <v>34</v>
      </c>
      <c r="AD153" s="62">
        <v>0.5</v>
      </c>
      <c r="AE153" s="62">
        <v>1.1599999999999999</v>
      </c>
      <c r="AF153" s="62">
        <v>5.39</v>
      </c>
      <c r="AG153" s="62">
        <v>0.54</v>
      </c>
      <c r="AH153" s="62">
        <v>0.7</v>
      </c>
      <c r="AI153" s="62">
        <v>1.48</v>
      </c>
      <c r="AJ153" s="62">
        <v>341</v>
      </c>
      <c r="AK153" s="62">
        <v>1</v>
      </c>
      <c r="AL153" s="62">
        <v>38.1</v>
      </c>
      <c r="AM153" s="62">
        <v>4.3</v>
      </c>
      <c r="AN153" s="62">
        <v>136</v>
      </c>
    </row>
    <row r="154" spans="1:40" x14ac:dyDescent="0.25">
      <c r="A154" s="11" t="s">
        <v>216</v>
      </c>
      <c r="B154" s="10" t="s">
        <v>732</v>
      </c>
      <c r="C154" s="62" t="s">
        <v>345</v>
      </c>
      <c r="D154" s="27">
        <v>4</v>
      </c>
      <c r="E154" s="13">
        <v>5</v>
      </c>
      <c r="F154" s="6" t="s">
        <v>210</v>
      </c>
      <c r="G154" s="54" t="s">
        <v>229</v>
      </c>
      <c r="H154" s="54" t="s">
        <v>229</v>
      </c>
      <c r="I154" s="62">
        <v>424</v>
      </c>
      <c r="J154" s="62">
        <v>54.7</v>
      </c>
      <c r="K154" s="62">
        <v>19</v>
      </c>
      <c r="L154" s="62">
        <v>1.79</v>
      </c>
      <c r="M154" s="62">
        <v>29</v>
      </c>
      <c r="N154" s="62">
        <v>15.15</v>
      </c>
      <c r="O154" s="62">
        <v>8.56</v>
      </c>
      <c r="P154" s="62">
        <v>24.6</v>
      </c>
      <c r="Q154" s="62">
        <v>29.3</v>
      </c>
      <c r="R154" s="62">
        <v>3.21</v>
      </c>
      <c r="S154" s="62">
        <v>5.17</v>
      </c>
      <c r="T154" s="62">
        <v>159.5</v>
      </c>
      <c r="U154" s="62">
        <v>2.0099999999999998</v>
      </c>
      <c r="V154" s="62">
        <v>5.96</v>
      </c>
      <c r="W154" s="62">
        <v>173</v>
      </c>
      <c r="X154" s="62">
        <v>43.4</v>
      </c>
      <c r="Y154" s="62">
        <v>48.4</v>
      </c>
      <c r="Z154" s="62">
        <v>58.3</v>
      </c>
      <c r="AA154" s="62">
        <v>34.299999999999997</v>
      </c>
      <c r="AB154" s="62">
        <v>1.5</v>
      </c>
      <c r="AC154" s="62">
        <v>90.6</v>
      </c>
      <c r="AD154" s="62">
        <v>0.4</v>
      </c>
      <c r="AE154" s="62">
        <v>4.6900000000000004</v>
      </c>
      <c r="AF154" s="62">
        <v>4.42</v>
      </c>
      <c r="AG154" s="62">
        <v>0.52</v>
      </c>
      <c r="AH154" s="62">
        <v>2.0099999999999998</v>
      </c>
      <c r="AI154" s="62">
        <v>1.54</v>
      </c>
      <c r="AJ154" s="62">
        <v>372</v>
      </c>
      <c r="AK154" s="62">
        <v>1.1000000000000001</v>
      </c>
      <c r="AL154" s="62">
        <v>99.7</v>
      </c>
      <c r="AM154" s="62">
        <v>13.05</v>
      </c>
      <c r="AN154" s="62">
        <v>118</v>
      </c>
    </row>
    <row r="155" spans="1:40" x14ac:dyDescent="0.25">
      <c r="A155" s="11" t="s">
        <v>216</v>
      </c>
      <c r="B155" s="10" t="s">
        <v>732</v>
      </c>
      <c r="C155" s="62" t="s">
        <v>346</v>
      </c>
      <c r="D155" s="27">
        <v>6</v>
      </c>
      <c r="E155" s="13">
        <v>7</v>
      </c>
      <c r="F155" s="6" t="s">
        <v>210</v>
      </c>
      <c r="G155" s="54" t="s">
        <v>229</v>
      </c>
      <c r="H155" s="54" t="s">
        <v>229</v>
      </c>
      <c r="I155" s="62">
        <v>300</v>
      </c>
      <c r="J155" s="62">
        <v>37.9</v>
      </c>
      <c r="K155" s="62">
        <v>15</v>
      </c>
      <c r="L155" s="62">
        <v>2.86</v>
      </c>
      <c r="M155" s="62">
        <v>12.15</v>
      </c>
      <c r="N155" s="62">
        <v>7.9</v>
      </c>
      <c r="O155" s="62">
        <v>2.58</v>
      </c>
      <c r="P155" s="62">
        <v>22.8</v>
      </c>
      <c r="Q155" s="62">
        <v>10.75</v>
      </c>
      <c r="R155" s="62">
        <v>3.1</v>
      </c>
      <c r="S155" s="62">
        <v>2.44</v>
      </c>
      <c r="T155" s="62">
        <v>50.6</v>
      </c>
      <c r="U155" s="62">
        <v>1.02</v>
      </c>
      <c r="V155" s="62">
        <v>6.33</v>
      </c>
      <c r="W155" s="62">
        <v>47.1</v>
      </c>
      <c r="X155" s="62">
        <v>11.05</v>
      </c>
      <c r="Y155" s="62">
        <v>49.8</v>
      </c>
      <c r="Z155" s="62">
        <v>60.9</v>
      </c>
      <c r="AA155" s="62">
        <v>9.58</v>
      </c>
      <c r="AB155" s="62">
        <v>2</v>
      </c>
      <c r="AC155" s="62">
        <v>65</v>
      </c>
      <c r="AD155" s="62">
        <v>0.4</v>
      </c>
      <c r="AE155" s="62">
        <v>1.84</v>
      </c>
      <c r="AF155" s="62">
        <v>4.43</v>
      </c>
      <c r="AG155" s="62">
        <v>0.53</v>
      </c>
      <c r="AH155" s="62">
        <v>0.97</v>
      </c>
      <c r="AI155" s="62">
        <v>1.1000000000000001</v>
      </c>
      <c r="AJ155" s="62">
        <v>377</v>
      </c>
      <c r="AK155" s="62">
        <v>1.2</v>
      </c>
      <c r="AL155" s="62">
        <v>58.5</v>
      </c>
      <c r="AM155" s="62">
        <v>6.33</v>
      </c>
      <c r="AN155" s="62">
        <v>121</v>
      </c>
    </row>
    <row r="156" spans="1:40" x14ac:dyDescent="0.25">
      <c r="A156" s="11" t="s">
        <v>216</v>
      </c>
      <c r="B156" s="10" t="s">
        <v>733</v>
      </c>
      <c r="C156" s="62" t="s">
        <v>347</v>
      </c>
      <c r="D156" s="27">
        <v>0</v>
      </c>
      <c r="E156" s="13">
        <v>1</v>
      </c>
      <c r="F156" s="6" t="s">
        <v>210</v>
      </c>
      <c r="G156" s="54" t="s">
        <v>229</v>
      </c>
      <c r="H156" s="54" t="s">
        <v>229</v>
      </c>
      <c r="I156" s="62">
        <v>187.5</v>
      </c>
      <c r="J156" s="62">
        <v>34.4</v>
      </c>
      <c r="K156" s="62">
        <v>36</v>
      </c>
      <c r="L156" s="62">
        <v>2.84</v>
      </c>
      <c r="M156" s="62">
        <v>6.62</v>
      </c>
      <c r="N156" s="62">
        <v>3.82</v>
      </c>
      <c r="O156" s="62">
        <v>1.55</v>
      </c>
      <c r="P156" s="62">
        <v>18.3</v>
      </c>
      <c r="Q156" s="62">
        <v>6.13</v>
      </c>
      <c r="R156" s="62">
        <v>6.49</v>
      </c>
      <c r="S156" s="62">
        <v>1.21</v>
      </c>
      <c r="T156" s="62">
        <v>30.5</v>
      </c>
      <c r="U156" s="62">
        <v>0.56000000000000005</v>
      </c>
      <c r="V156" s="62">
        <v>11.1</v>
      </c>
      <c r="W156" s="62">
        <v>31.7</v>
      </c>
      <c r="X156" s="62">
        <v>7.8</v>
      </c>
      <c r="Y156" s="62">
        <v>35.1</v>
      </c>
      <c r="Z156" s="62">
        <v>34.4</v>
      </c>
      <c r="AA156" s="62">
        <v>6.21</v>
      </c>
      <c r="AB156" s="62">
        <v>1.9</v>
      </c>
      <c r="AC156" s="62">
        <v>31.3</v>
      </c>
      <c r="AD156" s="62">
        <v>0.8</v>
      </c>
      <c r="AE156" s="62">
        <v>0.99</v>
      </c>
      <c r="AF156" s="62">
        <v>7.38</v>
      </c>
      <c r="AG156" s="62">
        <v>0.7</v>
      </c>
      <c r="AH156" s="62">
        <v>0.54</v>
      </c>
      <c r="AI156" s="62">
        <v>1.68</v>
      </c>
      <c r="AJ156" s="62">
        <v>411</v>
      </c>
      <c r="AK156" s="62">
        <v>2.1</v>
      </c>
      <c r="AL156" s="62">
        <v>33.299999999999997</v>
      </c>
      <c r="AM156" s="62">
        <v>3.49</v>
      </c>
      <c r="AN156" s="62">
        <v>246</v>
      </c>
    </row>
    <row r="157" spans="1:40" x14ac:dyDescent="0.25">
      <c r="A157" s="11" t="s">
        <v>216</v>
      </c>
      <c r="B157" s="10" t="s">
        <v>733</v>
      </c>
      <c r="C157" s="62" t="s">
        <v>348</v>
      </c>
      <c r="D157" s="27">
        <v>1</v>
      </c>
      <c r="E157" s="13">
        <v>2</v>
      </c>
      <c r="F157" s="6" t="s">
        <v>210</v>
      </c>
      <c r="G157" s="54" t="s">
        <v>229</v>
      </c>
      <c r="H157" s="54" t="s">
        <v>229</v>
      </c>
      <c r="I157" s="62">
        <v>253</v>
      </c>
      <c r="J157" s="62">
        <v>48.7</v>
      </c>
      <c r="K157" s="62">
        <v>21</v>
      </c>
      <c r="L157" s="62">
        <v>1.6</v>
      </c>
      <c r="M157" s="62">
        <v>6.84</v>
      </c>
      <c r="N157" s="62">
        <v>4.32</v>
      </c>
      <c r="O157" s="62">
        <v>1.26</v>
      </c>
      <c r="P157" s="62">
        <v>17.7</v>
      </c>
      <c r="Q157" s="62">
        <v>5.4</v>
      </c>
      <c r="R157" s="62">
        <v>5.0199999999999996</v>
      </c>
      <c r="S157" s="62">
        <v>1.43</v>
      </c>
      <c r="T157" s="62">
        <v>20.8</v>
      </c>
      <c r="U157" s="62">
        <v>0.65</v>
      </c>
      <c r="V157" s="62">
        <v>8.42</v>
      </c>
      <c r="W157" s="62">
        <v>22.7</v>
      </c>
      <c r="X157" s="62">
        <v>5.13</v>
      </c>
      <c r="Y157" s="62">
        <v>34.1</v>
      </c>
      <c r="Z157" s="62">
        <v>48.9</v>
      </c>
      <c r="AA157" s="62">
        <v>5</v>
      </c>
      <c r="AB157" s="62">
        <v>1.8</v>
      </c>
      <c r="AC157" s="62">
        <v>86.9</v>
      </c>
      <c r="AD157" s="62">
        <v>0.6</v>
      </c>
      <c r="AE157" s="62">
        <v>0.95</v>
      </c>
      <c r="AF157" s="62">
        <v>6.31</v>
      </c>
      <c r="AG157" s="62">
        <v>0.64</v>
      </c>
      <c r="AH157" s="62">
        <v>0.63</v>
      </c>
      <c r="AI157" s="62">
        <v>1.55</v>
      </c>
      <c r="AJ157" s="62">
        <v>429</v>
      </c>
      <c r="AK157" s="62">
        <v>1.9</v>
      </c>
      <c r="AL157" s="62">
        <v>37.700000000000003</v>
      </c>
      <c r="AM157" s="62">
        <v>4.03</v>
      </c>
      <c r="AN157" s="62">
        <v>181</v>
      </c>
    </row>
    <row r="158" spans="1:40" x14ac:dyDescent="0.25">
      <c r="A158" s="11" t="s">
        <v>216</v>
      </c>
      <c r="B158" s="10" t="s">
        <v>734</v>
      </c>
      <c r="C158" s="62" t="s">
        <v>629</v>
      </c>
      <c r="D158" s="27">
        <v>0</v>
      </c>
      <c r="E158" s="13">
        <v>1</v>
      </c>
      <c r="F158" s="6" t="s">
        <v>210</v>
      </c>
      <c r="G158" s="54" t="s">
        <v>229</v>
      </c>
      <c r="H158" s="54" t="s">
        <v>229</v>
      </c>
      <c r="I158" s="62">
        <v>130</v>
      </c>
      <c r="J158" s="62">
        <v>31.7</v>
      </c>
      <c r="K158" s="62">
        <v>52</v>
      </c>
      <c r="L158" s="62">
        <v>2.2599999999999998</v>
      </c>
      <c r="M158" s="62">
        <v>3.6</v>
      </c>
      <c r="N158" s="62">
        <v>2.25</v>
      </c>
      <c r="O158" s="62">
        <v>0.8</v>
      </c>
      <c r="P158" s="62">
        <v>22.6</v>
      </c>
      <c r="Q158" s="62">
        <v>3.13</v>
      </c>
      <c r="R158" s="62">
        <v>7.59</v>
      </c>
      <c r="S158" s="62">
        <v>0.8</v>
      </c>
      <c r="T158" s="62">
        <v>15.6</v>
      </c>
      <c r="U158" s="62">
        <v>0.31</v>
      </c>
      <c r="V158" s="62">
        <v>11.85</v>
      </c>
      <c r="W158" s="62">
        <v>15.4</v>
      </c>
      <c r="X158" s="62">
        <v>3.98</v>
      </c>
      <c r="Y158" s="62">
        <v>20.7</v>
      </c>
      <c r="Z158" s="62">
        <v>42.6</v>
      </c>
      <c r="AA158" s="62">
        <v>2.74</v>
      </c>
      <c r="AB158" s="62">
        <v>2.4</v>
      </c>
      <c r="AC158" s="62">
        <v>16.8</v>
      </c>
      <c r="AD158" s="62">
        <v>0.8</v>
      </c>
      <c r="AE158" s="62">
        <v>0.56000000000000005</v>
      </c>
      <c r="AF158" s="62">
        <v>9.14</v>
      </c>
      <c r="AG158" s="62">
        <v>0.85</v>
      </c>
      <c r="AH158" s="62">
        <v>0.3</v>
      </c>
      <c r="AI158" s="62">
        <v>1.98</v>
      </c>
      <c r="AJ158" s="62">
        <v>572</v>
      </c>
      <c r="AK158" s="62">
        <v>2</v>
      </c>
      <c r="AL158" s="62">
        <v>18</v>
      </c>
      <c r="AM158" s="62">
        <v>2.33</v>
      </c>
      <c r="AN158" s="62">
        <v>272</v>
      </c>
    </row>
    <row r="159" spans="1:40" x14ac:dyDescent="0.25">
      <c r="A159" s="11" t="s">
        <v>216</v>
      </c>
      <c r="B159" s="10" t="s">
        <v>734</v>
      </c>
      <c r="C159" s="62" t="s">
        <v>632</v>
      </c>
      <c r="D159" s="27">
        <v>1</v>
      </c>
      <c r="E159" s="13">
        <v>2</v>
      </c>
      <c r="F159" s="6" t="s">
        <v>210</v>
      </c>
      <c r="G159" s="54" t="s">
        <v>229</v>
      </c>
      <c r="H159" s="54" t="s">
        <v>229</v>
      </c>
      <c r="I159" s="62">
        <v>275</v>
      </c>
      <c r="J159" s="62">
        <v>24.1</v>
      </c>
      <c r="K159" s="62">
        <v>20</v>
      </c>
      <c r="L159" s="62">
        <v>1.84</v>
      </c>
      <c r="M159" s="62">
        <v>2.94</v>
      </c>
      <c r="N159" s="62">
        <v>1.9</v>
      </c>
      <c r="O159" s="62">
        <v>0.65</v>
      </c>
      <c r="P159" s="62">
        <v>23.5</v>
      </c>
      <c r="Q159" s="62">
        <v>2.72</v>
      </c>
      <c r="R159" s="62">
        <v>5.31</v>
      </c>
      <c r="S159" s="62">
        <v>0.61</v>
      </c>
      <c r="T159" s="62">
        <v>10.8</v>
      </c>
      <c r="U159" s="62">
        <v>0.27</v>
      </c>
      <c r="V159" s="62">
        <v>9.5</v>
      </c>
      <c r="W159" s="62">
        <v>10.4</v>
      </c>
      <c r="X159" s="62">
        <v>2.65</v>
      </c>
      <c r="Y159" s="62">
        <v>25.3</v>
      </c>
      <c r="Z159" s="62">
        <v>41.8</v>
      </c>
      <c r="AA159" s="62">
        <v>2.63</v>
      </c>
      <c r="AB159" s="62">
        <v>1.6</v>
      </c>
      <c r="AC159" s="62">
        <v>56.4</v>
      </c>
      <c r="AD159" s="62">
        <v>0.7</v>
      </c>
      <c r="AE159" s="62">
        <v>0.42</v>
      </c>
      <c r="AF159" s="62">
        <v>5.93</v>
      </c>
      <c r="AG159" s="62">
        <v>0.71</v>
      </c>
      <c r="AH159" s="62">
        <v>0.24</v>
      </c>
      <c r="AI159" s="62">
        <v>1.6</v>
      </c>
      <c r="AJ159" s="62">
        <v>326</v>
      </c>
      <c r="AK159" s="62">
        <v>1.6</v>
      </c>
      <c r="AL159" s="62">
        <v>15.2</v>
      </c>
      <c r="AM159" s="62">
        <v>1.9</v>
      </c>
      <c r="AN159" s="62">
        <v>191</v>
      </c>
    </row>
    <row r="160" spans="1:40" x14ac:dyDescent="0.25">
      <c r="A160" s="11" t="s">
        <v>216</v>
      </c>
      <c r="B160" s="10" t="s">
        <v>734</v>
      </c>
      <c r="C160" s="62" t="s">
        <v>633</v>
      </c>
      <c r="D160" s="27">
        <v>2</v>
      </c>
      <c r="E160" s="13">
        <v>3</v>
      </c>
      <c r="F160" s="6" t="s">
        <v>210</v>
      </c>
      <c r="G160" s="54" t="s">
        <v>229</v>
      </c>
      <c r="H160" s="54" t="s">
        <v>229</v>
      </c>
      <c r="I160" s="62">
        <v>244</v>
      </c>
      <c r="J160" s="62">
        <v>25.1</v>
      </c>
      <c r="K160" s="62">
        <v>9</v>
      </c>
      <c r="L160" s="62">
        <v>1.29</v>
      </c>
      <c r="M160" s="62">
        <v>4.33</v>
      </c>
      <c r="N160" s="62">
        <v>2.79</v>
      </c>
      <c r="O160" s="62">
        <v>0.81</v>
      </c>
      <c r="P160" s="62">
        <v>20.6</v>
      </c>
      <c r="Q160" s="62">
        <v>3.64</v>
      </c>
      <c r="R160" s="62">
        <v>3.14</v>
      </c>
      <c r="S160" s="62">
        <v>0.98</v>
      </c>
      <c r="T160" s="62">
        <v>14.2</v>
      </c>
      <c r="U160" s="62">
        <v>0.37</v>
      </c>
      <c r="V160" s="62">
        <v>5.84</v>
      </c>
      <c r="W160" s="62">
        <v>12.8</v>
      </c>
      <c r="X160" s="62">
        <v>3.35</v>
      </c>
      <c r="Y160" s="62">
        <v>32.4</v>
      </c>
      <c r="Z160" s="62">
        <v>46.1</v>
      </c>
      <c r="AA160" s="62">
        <v>3.48</v>
      </c>
      <c r="AB160" s="62">
        <v>1.2</v>
      </c>
      <c r="AC160" s="62">
        <v>125.5</v>
      </c>
      <c r="AD160" s="62">
        <v>0.4</v>
      </c>
      <c r="AE160" s="62">
        <v>0.71</v>
      </c>
      <c r="AF160" s="62">
        <v>4.13</v>
      </c>
      <c r="AG160" s="62">
        <v>0.5</v>
      </c>
      <c r="AH160" s="62">
        <v>0.39</v>
      </c>
      <c r="AI160" s="62">
        <v>1.1200000000000001</v>
      </c>
      <c r="AJ160" s="62">
        <v>244</v>
      </c>
      <c r="AK160" s="62">
        <v>2.2999999999999998</v>
      </c>
      <c r="AL160" s="62">
        <v>29.1</v>
      </c>
      <c r="AM160" s="62">
        <v>2.85</v>
      </c>
      <c r="AN160" s="62">
        <v>118</v>
      </c>
    </row>
    <row r="161" spans="1:40" x14ac:dyDescent="0.25">
      <c r="A161" s="11" t="s">
        <v>216</v>
      </c>
      <c r="B161" s="10" t="s">
        <v>734</v>
      </c>
      <c r="C161" s="62" t="s">
        <v>634</v>
      </c>
      <c r="D161" s="27">
        <v>5</v>
      </c>
      <c r="E161" s="13">
        <v>6</v>
      </c>
      <c r="F161" s="6" t="s">
        <v>210</v>
      </c>
      <c r="G161" s="54" t="s">
        <v>229</v>
      </c>
      <c r="H161" s="54" t="s">
        <v>229</v>
      </c>
      <c r="I161" s="62">
        <v>191.5</v>
      </c>
      <c r="J161" s="62">
        <v>23</v>
      </c>
      <c r="K161" s="62">
        <v>13</v>
      </c>
      <c r="L161" s="62">
        <v>0.98</v>
      </c>
      <c r="M161" s="62">
        <v>3.88</v>
      </c>
      <c r="N161" s="62">
        <v>2.33</v>
      </c>
      <c r="O161" s="62">
        <v>0.85</v>
      </c>
      <c r="P161" s="62">
        <v>16.8</v>
      </c>
      <c r="Q161" s="62">
        <v>3.39</v>
      </c>
      <c r="R161" s="62">
        <v>2.58</v>
      </c>
      <c r="S161" s="62">
        <v>0.76</v>
      </c>
      <c r="T161" s="62">
        <v>11.6</v>
      </c>
      <c r="U161" s="62">
        <v>0.37</v>
      </c>
      <c r="V161" s="62">
        <v>4.71</v>
      </c>
      <c r="W161" s="62">
        <v>12.6</v>
      </c>
      <c r="X161" s="62">
        <v>2.92</v>
      </c>
      <c r="Y161" s="62">
        <v>33.200000000000003</v>
      </c>
      <c r="Z161" s="62">
        <v>47.3</v>
      </c>
      <c r="AA161" s="62">
        <v>3.31</v>
      </c>
      <c r="AB161" s="62">
        <v>0.9</v>
      </c>
      <c r="AC161" s="62">
        <v>130.5</v>
      </c>
      <c r="AD161" s="62">
        <v>0.3</v>
      </c>
      <c r="AE161" s="62">
        <v>0.57999999999999996</v>
      </c>
      <c r="AF161" s="62">
        <v>3.33</v>
      </c>
      <c r="AG161" s="62">
        <v>0.41</v>
      </c>
      <c r="AH161" s="62">
        <v>0.33</v>
      </c>
      <c r="AI161" s="62">
        <v>0.92</v>
      </c>
      <c r="AJ161" s="62">
        <v>249</v>
      </c>
      <c r="AK161" s="62">
        <v>2.5</v>
      </c>
      <c r="AL161" s="62">
        <v>21.7</v>
      </c>
      <c r="AM161" s="62">
        <v>2.5499999999999998</v>
      </c>
      <c r="AN161" s="62">
        <v>94</v>
      </c>
    </row>
    <row r="162" spans="1:40" x14ac:dyDescent="0.25">
      <c r="A162" s="11" t="s">
        <v>216</v>
      </c>
      <c r="B162" s="10" t="s">
        <v>735</v>
      </c>
      <c r="C162" s="62" t="s">
        <v>635</v>
      </c>
      <c r="D162" s="27">
        <v>0</v>
      </c>
      <c r="E162" s="13">
        <v>1</v>
      </c>
      <c r="F162" s="6" t="s">
        <v>210</v>
      </c>
      <c r="G162" s="54" t="s">
        <v>229</v>
      </c>
      <c r="H162" s="54" t="s">
        <v>229</v>
      </c>
      <c r="I162" s="62">
        <v>218</v>
      </c>
      <c r="J162" s="62">
        <v>23.3</v>
      </c>
      <c r="K162" s="62">
        <v>27</v>
      </c>
      <c r="L162" s="62">
        <v>2.4900000000000002</v>
      </c>
      <c r="M162" s="62">
        <v>2.5299999999999998</v>
      </c>
      <c r="N162" s="62">
        <v>1.54</v>
      </c>
      <c r="O162" s="62">
        <v>0.59</v>
      </c>
      <c r="P162" s="62">
        <v>24.6</v>
      </c>
      <c r="Q162" s="62">
        <v>2.25</v>
      </c>
      <c r="R162" s="62">
        <v>6.25</v>
      </c>
      <c r="S162" s="62">
        <v>0.52</v>
      </c>
      <c r="T162" s="62">
        <v>11.4</v>
      </c>
      <c r="U162" s="62">
        <v>0.23</v>
      </c>
      <c r="V162" s="62">
        <v>11.15</v>
      </c>
      <c r="W162" s="62">
        <v>10.4</v>
      </c>
      <c r="X162" s="62">
        <v>2.72</v>
      </c>
      <c r="Y162" s="62">
        <v>26.4</v>
      </c>
      <c r="Z162" s="62">
        <v>49.8</v>
      </c>
      <c r="AA162" s="62">
        <v>2.25</v>
      </c>
      <c r="AB162" s="62">
        <v>2.4</v>
      </c>
      <c r="AC162" s="62">
        <v>19.100000000000001</v>
      </c>
      <c r="AD162" s="62">
        <v>0.7</v>
      </c>
      <c r="AE162" s="62">
        <v>0.4</v>
      </c>
      <c r="AF162" s="62">
        <v>7.67</v>
      </c>
      <c r="AG162" s="62">
        <v>0.8</v>
      </c>
      <c r="AH162" s="62">
        <v>0.26</v>
      </c>
      <c r="AI162" s="62">
        <v>1.97</v>
      </c>
      <c r="AJ162" s="62">
        <v>413</v>
      </c>
      <c r="AK162" s="62">
        <v>1.6</v>
      </c>
      <c r="AL162" s="62">
        <v>12.3</v>
      </c>
      <c r="AM162" s="62">
        <v>1.77</v>
      </c>
      <c r="AN162" s="62">
        <v>222</v>
      </c>
    </row>
    <row r="163" spans="1:40" x14ac:dyDescent="0.25">
      <c r="A163" s="11" t="s">
        <v>216</v>
      </c>
      <c r="B163" s="10" t="s">
        <v>735</v>
      </c>
      <c r="C163" s="62" t="s">
        <v>636</v>
      </c>
      <c r="D163" s="27">
        <v>2</v>
      </c>
      <c r="E163" s="13">
        <v>3</v>
      </c>
      <c r="F163" s="6" t="s">
        <v>210</v>
      </c>
      <c r="G163" s="54" t="s">
        <v>229</v>
      </c>
      <c r="H163" s="54" t="s">
        <v>229</v>
      </c>
      <c r="I163" s="62">
        <v>294</v>
      </c>
      <c r="J163" s="62">
        <v>66.599999999999994</v>
      </c>
      <c r="K163" s="62">
        <v>7</v>
      </c>
      <c r="L163" s="62">
        <v>2.21</v>
      </c>
      <c r="M163" s="62">
        <v>4.53</v>
      </c>
      <c r="N163" s="62">
        <v>2.96</v>
      </c>
      <c r="O163" s="62">
        <v>1.04</v>
      </c>
      <c r="P163" s="62">
        <v>23.5</v>
      </c>
      <c r="Q163" s="62">
        <v>4.2699999999999996</v>
      </c>
      <c r="R163" s="62">
        <v>3.23</v>
      </c>
      <c r="S163" s="62">
        <v>0.99</v>
      </c>
      <c r="T163" s="62">
        <v>16.8</v>
      </c>
      <c r="U163" s="62">
        <v>0.48</v>
      </c>
      <c r="V163" s="62">
        <v>5.65</v>
      </c>
      <c r="W163" s="62">
        <v>18.2</v>
      </c>
      <c r="X163" s="62">
        <v>4.72</v>
      </c>
      <c r="Y163" s="62">
        <v>15.9</v>
      </c>
      <c r="Z163" s="62">
        <v>64.099999999999994</v>
      </c>
      <c r="AA163" s="62">
        <v>3.75</v>
      </c>
      <c r="AB163" s="62">
        <v>1.8</v>
      </c>
      <c r="AC163" s="62">
        <v>12.8</v>
      </c>
      <c r="AD163" s="62">
        <v>0.4</v>
      </c>
      <c r="AE163" s="62">
        <v>0.67</v>
      </c>
      <c r="AF163" s="62">
        <v>4.79</v>
      </c>
      <c r="AG163" s="62">
        <v>0.5</v>
      </c>
      <c r="AH163" s="62">
        <v>0.51</v>
      </c>
      <c r="AI163" s="62">
        <v>1.22</v>
      </c>
      <c r="AJ163" s="62">
        <v>262</v>
      </c>
      <c r="AK163" s="62">
        <v>1.1000000000000001</v>
      </c>
      <c r="AL163" s="62">
        <v>23</v>
      </c>
      <c r="AM163" s="62">
        <v>3.3</v>
      </c>
      <c r="AN163" s="62">
        <v>115</v>
      </c>
    </row>
    <row r="164" spans="1:40" x14ac:dyDescent="0.25">
      <c r="A164" s="11" t="s">
        <v>216</v>
      </c>
      <c r="B164" s="10" t="s">
        <v>735</v>
      </c>
      <c r="C164" s="62" t="s">
        <v>637</v>
      </c>
      <c r="D164" s="27">
        <v>3</v>
      </c>
      <c r="E164" s="13">
        <v>4</v>
      </c>
      <c r="F164" s="6" t="s">
        <v>210</v>
      </c>
      <c r="G164" s="54" t="s">
        <v>229</v>
      </c>
      <c r="H164" s="54" t="s">
        <v>229</v>
      </c>
      <c r="I164" s="62">
        <v>414</v>
      </c>
      <c r="J164" s="62">
        <v>136.5</v>
      </c>
      <c r="K164" s="62">
        <v>10</v>
      </c>
      <c r="L164" s="62">
        <v>2.5099999999999998</v>
      </c>
      <c r="M164" s="62">
        <v>7.98</v>
      </c>
      <c r="N164" s="62">
        <v>5.12</v>
      </c>
      <c r="O164" s="62">
        <v>1.81</v>
      </c>
      <c r="P164" s="62">
        <v>25.9</v>
      </c>
      <c r="Q164" s="62">
        <v>7.03</v>
      </c>
      <c r="R164" s="62">
        <v>4.28</v>
      </c>
      <c r="S164" s="62">
        <v>1.66</v>
      </c>
      <c r="T164" s="62">
        <v>31.8</v>
      </c>
      <c r="U164" s="62">
        <v>0.79</v>
      </c>
      <c r="V164" s="62">
        <v>7.01</v>
      </c>
      <c r="W164" s="62">
        <v>35.700000000000003</v>
      </c>
      <c r="X164" s="62">
        <v>9.11</v>
      </c>
      <c r="Y164" s="62">
        <v>25.1</v>
      </c>
      <c r="Z164" s="62">
        <v>72.599999999999994</v>
      </c>
      <c r="AA164" s="62">
        <v>7.93</v>
      </c>
      <c r="AB164" s="62">
        <v>1.5</v>
      </c>
      <c r="AC164" s="62">
        <v>15.7</v>
      </c>
      <c r="AD164" s="62">
        <v>0.5</v>
      </c>
      <c r="AE164" s="62">
        <v>1.22</v>
      </c>
      <c r="AF164" s="62">
        <v>5.36</v>
      </c>
      <c r="AG164" s="62">
        <v>0.61</v>
      </c>
      <c r="AH164" s="62">
        <v>0.73</v>
      </c>
      <c r="AI164" s="62">
        <v>1.49</v>
      </c>
      <c r="AJ164" s="62">
        <v>302</v>
      </c>
      <c r="AK164" s="62">
        <v>1</v>
      </c>
      <c r="AL164" s="62">
        <v>39.799999999999997</v>
      </c>
      <c r="AM164" s="62">
        <v>5.34</v>
      </c>
      <c r="AN164" s="62">
        <v>144</v>
      </c>
    </row>
    <row r="165" spans="1:40" x14ac:dyDescent="0.25">
      <c r="A165" s="11" t="s">
        <v>216</v>
      </c>
      <c r="B165" s="10" t="s">
        <v>735</v>
      </c>
      <c r="C165" s="62" t="s">
        <v>638</v>
      </c>
      <c r="D165" s="27">
        <v>4</v>
      </c>
      <c r="E165" s="13">
        <v>5</v>
      </c>
      <c r="F165" s="6" t="s">
        <v>210</v>
      </c>
      <c r="G165" s="54" t="s">
        <v>229</v>
      </c>
      <c r="H165" s="54" t="s">
        <v>229</v>
      </c>
      <c r="I165" s="62">
        <v>770</v>
      </c>
      <c r="J165" s="62">
        <v>249</v>
      </c>
      <c r="K165" s="62">
        <v>11</v>
      </c>
      <c r="L165" s="62">
        <v>2.75</v>
      </c>
      <c r="M165" s="62">
        <v>12.45</v>
      </c>
      <c r="N165" s="62">
        <v>7.62</v>
      </c>
      <c r="O165" s="62">
        <v>3.14</v>
      </c>
      <c r="P165" s="62">
        <v>26.3</v>
      </c>
      <c r="Q165" s="62">
        <v>11.15</v>
      </c>
      <c r="R165" s="62">
        <v>4.37</v>
      </c>
      <c r="S165" s="62">
        <v>2.65</v>
      </c>
      <c r="T165" s="62">
        <v>46.7</v>
      </c>
      <c r="U165" s="62">
        <v>1.1399999999999999</v>
      </c>
      <c r="V165" s="62">
        <v>7.37</v>
      </c>
      <c r="W165" s="62">
        <v>55.4</v>
      </c>
      <c r="X165" s="62">
        <v>14</v>
      </c>
      <c r="Y165" s="62">
        <v>35.700000000000003</v>
      </c>
      <c r="Z165" s="62">
        <v>67.900000000000006</v>
      </c>
      <c r="AA165" s="62">
        <v>13.35</v>
      </c>
      <c r="AB165" s="62">
        <v>1.5</v>
      </c>
      <c r="AC165" s="62">
        <v>14.8</v>
      </c>
      <c r="AD165" s="62">
        <v>0.5</v>
      </c>
      <c r="AE165" s="62">
        <v>1.88</v>
      </c>
      <c r="AF165" s="62">
        <v>5.35</v>
      </c>
      <c r="AG165" s="62">
        <v>0.65</v>
      </c>
      <c r="AH165" s="62">
        <v>1.1000000000000001</v>
      </c>
      <c r="AI165" s="62">
        <v>1.46</v>
      </c>
      <c r="AJ165" s="62">
        <v>357</v>
      </c>
      <c r="AK165" s="62">
        <v>1.4</v>
      </c>
      <c r="AL165" s="62">
        <v>56</v>
      </c>
      <c r="AM165" s="62">
        <v>8.14</v>
      </c>
      <c r="AN165" s="62">
        <v>151</v>
      </c>
    </row>
    <row r="166" spans="1:40" x14ac:dyDescent="0.25">
      <c r="A166" s="11" t="s">
        <v>216</v>
      </c>
      <c r="B166" s="10" t="s">
        <v>735</v>
      </c>
      <c r="C166" s="62" t="s">
        <v>639</v>
      </c>
      <c r="D166" s="27">
        <v>6</v>
      </c>
      <c r="E166" s="13">
        <v>7</v>
      </c>
      <c r="F166" s="6" t="s">
        <v>210</v>
      </c>
      <c r="G166" s="54" t="s">
        <v>229</v>
      </c>
      <c r="H166" s="54" t="s">
        <v>229</v>
      </c>
      <c r="I166" s="62">
        <v>636</v>
      </c>
      <c r="J166" s="62">
        <v>70.400000000000006</v>
      </c>
      <c r="K166" s="62">
        <v>12</v>
      </c>
      <c r="L166" s="62">
        <v>3.2</v>
      </c>
      <c r="M166" s="62">
        <v>15.3</v>
      </c>
      <c r="N166" s="62">
        <v>9.66</v>
      </c>
      <c r="O166" s="62">
        <v>3.53</v>
      </c>
      <c r="P166" s="62">
        <v>28</v>
      </c>
      <c r="Q166" s="62">
        <v>13.9</v>
      </c>
      <c r="R166" s="62">
        <v>4.04</v>
      </c>
      <c r="S166" s="62">
        <v>3.27</v>
      </c>
      <c r="T166" s="62">
        <v>60.1</v>
      </c>
      <c r="U166" s="62">
        <v>1.38</v>
      </c>
      <c r="V166" s="62">
        <v>7.25</v>
      </c>
      <c r="W166" s="62">
        <v>66.2</v>
      </c>
      <c r="X166" s="62">
        <v>16.75</v>
      </c>
      <c r="Y166" s="62">
        <v>35</v>
      </c>
      <c r="Z166" s="62">
        <v>66.400000000000006</v>
      </c>
      <c r="AA166" s="62">
        <v>14.25</v>
      </c>
      <c r="AB166" s="62">
        <v>1.7</v>
      </c>
      <c r="AC166" s="62">
        <v>21.4</v>
      </c>
      <c r="AD166" s="62">
        <v>0.5</v>
      </c>
      <c r="AE166" s="62">
        <v>2.36</v>
      </c>
      <c r="AF166" s="62">
        <v>5.39</v>
      </c>
      <c r="AG166" s="62">
        <v>0.63</v>
      </c>
      <c r="AH166" s="62">
        <v>1.34</v>
      </c>
      <c r="AI166" s="62">
        <v>1.34</v>
      </c>
      <c r="AJ166" s="62">
        <v>312</v>
      </c>
      <c r="AK166" s="62">
        <v>0.9</v>
      </c>
      <c r="AL166" s="62">
        <v>79.099999999999994</v>
      </c>
      <c r="AM166" s="62">
        <v>9.64</v>
      </c>
      <c r="AN166" s="62">
        <v>140</v>
      </c>
    </row>
    <row r="167" spans="1:40" x14ac:dyDescent="0.25">
      <c r="A167" s="11" t="s">
        <v>216</v>
      </c>
      <c r="B167" s="10" t="s">
        <v>735</v>
      </c>
      <c r="C167" s="62" t="s">
        <v>640</v>
      </c>
      <c r="D167" s="27">
        <v>8</v>
      </c>
      <c r="E167" s="13">
        <v>9</v>
      </c>
      <c r="F167" s="6" t="s">
        <v>210</v>
      </c>
      <c r="G167" s="54" t="s">
        <v>229</v>
      </c>
      <c r="H167" s="54" t="s">
        <v>229</v>
      </c>
      <c r="I167" s="62">
        <v>471</v>
      </c>
      <c r="J167" s="62">
        <v>51.6</v>
      </c>
      <c r="K167" s="62">
        <v>8</v>
      </c>
      <c r="L167" s="62">
        <v>3.47</v>
      </c>
      <c r="M167" s="62">
        <v>13.45</v>
      </c>
      <c r="N167" s="62">
        <v>8.3800000000000008</v>
      </c>
      <c r="O167" s="62">
        <v>2.98</v>
      </c>
      <c r="P167" s="62">
        <v>24.5</v>
      </c>
      <c r="Q167" s="62">
        <v>12.4</v>
      </c>
      <c r="R167" s="62">
        <v>3.94</v>
      </c>
      <c r="S167" s="62">
        <v>2.87</v>
      </c>
      <c r="T167" s="62">
        <v>53.7</v>
      </c>
      <c r="U167" s="62">
        <v>1.1399999999999999</v>
      </c>
      <c r="V167" s="62">
        <v>6.77</v>
      </c>
      <c r="W167" s="62">
        <v>50.7</v>
      </c>
      <c r="X167" s="62">
        <v>12.85</v>
      </c>
      <c r="Y167" s="62">
        <v>38.299999999999997</v>
      </c>
      <c r="Z167" s="62">
        <v>65.8</v>
      </c>
      <c r="AA167" s="62">
        <v>11.15</v>
      </c>
      <c r="AB167" s="62">
        <v>1.8</v>
      </c>
      <c r="AC167" s="62">
        <v>26.5</v>
      </c>
      <c r="AD167" s="62">
        <v>0.5</v>
      </c>
      <c r="AE167" s="62">
        <v>2.09</v>
      </c>
      <c r="AF167" s="62">
        <v>5.1100000000000003</v>
      </c>
      <c r="AG167" s="62">
        <v>0.59</v>
      </c>
      <c r="AH167" s="62">
        <v>1.1299999999999999</v>
      </c>
      <c r="AI167" s="62">
        <v>1.22</v>
      </c>
      <c r="AJ167" s="62">
        <v>354</v>
      </c>
      <c r="AK167" s="62">
        <v>1.4</v>
      </c>
      <c r="AL167" s="62">
        <v>76.099999999999994</v>
      </c>
      <c r="AM167" s="62">
        <v>8.18</v>
      </c>
      <c r="AN167" s="62">
        <v>139</v>
      </c>
    </row>
    <row r="168" spans="1:40" x14ac:dyDescent="0.25">
      <c r="A168" s="11" t="s">
        <v>216</v>
      </c>
      <c r="B168" s="10" t="s">
        <v>735</v>
      </c>
      <c r="C168" s="62" t="s">
        <v>641</v>
      </c>
      <c r="D168" s="27">
        <v>10</v>
      </c>
      <c r="E168" s="13">
        <v>11</v>
      </c>
      <c r="F168" s="6" t="s">
        <v>210</v>
      </c>
      <c r="G168" s="54" t="s">
        <v>229</v>
      </c>
      <c r="H168" s="54" t="s">
        <v>229</v>
      </c>
      <c r="I168" s="62">
        <v>465</v>
      </c>
      <c r="J168" s="62">
        <v>172.5</v>
      </c>
      <c r="K168" s="62">
        <v>12</v>
      </c>
      <c r="L168" s="62">
        <v>3.05</v>
      </c>
      <c r="M168" s="62">
        <v>13.1</v>
      </c>
      <c r="N168" s="62">
        <v>8.34</v>
      </c>
      <c r="O168" s="62">
        <v>2.71</v>
      </c>
      <c r="P168" s="62">
        <v>26.1</v>
      </c>
      <c r="Q168" s="62">
        <v>12</v>
      </c>
      <c r="R168" s="62">
        <v>3.68</v>
      </c>
      <c r="S168" s="62">
        <v>2.72</v>
      </c>
      <c r="T168" s="62">
        <v>52.6</v>
      </c>
      <c r="U168" s="62">
        <v>1.1000000000000001</v>
      </c>
      <c r="V168" s="62">
        <v>6.19</v>
      </c>
      <c r="W168" s="62">
        <v>45.2</v>
      </c>
      <c r="X168" s="62">
        <v>11.75</v>
      </c>
      <c r="Y168" s="62">
        <v>40</v>
      </c>
      <c r="Z168" s="62">
        <v>61.2</v>
      </c>
      <c r="AA168" s="62">
        <v>9.4600000000000009</v>
      </c>
      <c r="AB168" s="62">
        <v>1.7</v>
      </c>
      <c r="AC168" s="62">
        <v>30.3</v>
      </c>
      <c r="AD168" s="62">
        <v>0.4</v>
      </c>
      <c r="AE168" s="62">
        <v>2.04</v>
      </c>
      <c r="AF168" s="62">
        <v>4.78</v>
      </c>
      <c r="AG168" s="62">
        <v>0.53</v>
      </c>
      <c r="AH168" s="62">
        <v>1.1200000000000001</v>
      </c>
      <c r="AI168" s="62">
        <v>1.1499999999999999</v>
      </c>
      <c r="AJ168" s="62">
        <v>338</v>
      </c>
      <c r="AK168" s="62">
        <v>0.9</v>
      </c>
      <c r="AL168" s="62">
        <v>78.599999999999994</v>
      </c>
      <c r="AM168" s="62">
        <v>7.87</v>
      </c>
      <c r="AN168" s="62">
        <v>125</v>
      </c>
    </row>
    <row r="169" spans="1:40" x14ac:dyDescent="0.25">
      <c r="A169" s="11" t="s">
        <v>216</v>
      </c>
      <c r="B169" s="10" t="s">
        <v>735</v>
      </c>
      <c r="C169" s="62" t="s">
        <v>642</v>
      </c>
      <c r="D169" s="27">
        <v>12</v>
      </c>
      <c r="E169" s="13">
        <v>13</v>
      </c>
      <c r="F169" s="6" t="s">
        <v>210</v>
      </c>
      <c r="G169" s="54" t="s">
        <v>229</v>
      </c>
      <c r="H169" s="54" t="s">
        <v>229</v>
      </c>
      <c r="I169" s="62">
        <v>342</v>
      </c>
      <c r="J169" s="62">
        <v>68.400000000000006</v>
      </c>
      <c r="K169" s="62">
        <v>10</v>
      </c>
      <c r="L169" s="62">
        <v>3.58</v>
      </c>
      <c r="M169" s="62">
        <v>10.050000000000001</v>
      </c>
      <c r="N169" s="62">
        <v>6.79</v>
      </c>
      <c r="O169" s="62">
        <v>2.0299999999999998</v>
      </c>
      <c r="P169" s="62">
        <v>24.6</v>
      </c>
      <c r="Q169" s="62">
        <v>8.7899999999999991</v>
      </c>
      <c r="R169" s="62">
        <v>3.55</v>
      </c>
      <c r="S169" s="62">
        <v>2.2200000000000002</v>
      </c>
      <c r="T169" s="62">
        <v>35.1</v>
      </c>
      <c r="U169" s="62">
        <v>0.98</v>
      </c>
      <c r="V169" s="62">
        <v>6.77</v>
      </c>
      <c r="W169" s="62">
        <v>29.6</v>
      </c>
      <c r="X169" s="62">
        <v>7.64</v>
      </c>
      <c r="Y169" s="62">
        <v>39.700000000000003</v>
      </c>
      <c r="Z169" s="62">
        <v>64.099999999999994</v>
      </c>
      <c r="AA169" s="62">
        <v>6.39</v>
      </c>
      <c r="AB169" s="62">
        <v>1.7</v>
      </c>
      <c r="AC169" s="62">
        <v>41.1</v>
      </c>
      <c r="AD169" s="62">
        <v>0.5</v>
      </c>
      <c r="AE169" s="62">
        <v>1.54</v>
      </c>
      <c r="AF169" s="62">
        <v>4.66</v>
      </c>
      <c r="AG169" s="62">
        <v>0.56999999999999995</v>
      </c>
      <c r="AH169" s="62">
        <v>0.96</v>
      </c>
      <c r="AI169" s="62">
        <v>1.1599999999999999</v>
      </c>
      <c r="AJ169" s="62">
        <v>335</v>
      </c>
      <c r="AK169" s="62">
        <v>1</v>
      </c>
      <c r="AL169" s="62">
        <v>64</v>
      </c>
      <c r="AM169" s="62">
        <v>6.52</v>
      </c>
      <c r="AN169" s="62">
        <v>123</v>
      </c>
    </row>
    <row r="170" spans="1:40" x14ac:dyDescent="0.25">
      <c r="A170" s="11" t="s">
        <v>216</v>
      </c>
      <c r="B170" s="10" t="s">
        <v>736</v>
      </c>
      <c r="C170" s="62" t="s">
        <v>643</v>
      </c>
      <c r="D170" s="27">
        <v>1</v>
      </c>
      <c r="E170" s="13">
        <v>2</v>
      </c>
      <c r="F170" s="6" t="s">
        <v>210</v>
      </c>
      <c r="G170" s="54" t="s">
        <v>229</v>
      </c>
      <c r="H170" s="54" t="s">
        <v>229</v>
      </c>
      <c r="I170" s="62">
        <v>177</v>
      </c>
      <c r="J170" s="62">
        <v>36.1</v>
      </c>
      <c r="K170" s="62">
        <v>102</v>
      </c>
      <c r="L170" s="62">
        <v>2.31</v>
      </c>
      <c r="M170" s="62">
        <v>4.37</v>
      </c>
      <c r="N170" s="62">
        <v>2.77</v>
      </c>
      <c r="O170" s="62">
        <v>0.95</v>
      </c>
      <c r="P170" s="62">
        <v>25.8</v>
      </c>
      <c r="Q170" s="62">
        <v>4.0599999999999996</v>
      </c>
      <c r="R170" s="62">
        <v>6.12</v>
      </c>
      <c r="S170" s="62">
        <v>1.06</v>
      </c>
      <c r="T170" s="62">
        <v>18.3</v>
      </c>
      <c r="U170" s="62">
        <v>0.4</v>
      </c>
      <c r="V170" s="62">
        <v>10.199999999999999</v>
      </c>
      <c r="W170" s="62">
        <v>17.399999999999999</v>
      </c>
      <c r="X170" s="62">
        <v>4.42</v>
      </c>
      <c r="Y170" s="62">
        <v>21.5</v>
      </c>
      <c r="Z170" s="62">
        <v>56.8</v>
      </c>
      <c r="AA170" s="62">
        <v>3.85</v>
      </c>
      <c r="AB170" s="62">
        <v>2.2000000000000002</v>
      </c>
      <c r="AC170" s="62">
        <v>17.600000000000001</v>
      </c>
      <c r="AD170" s="62">
        <v>0.8</v>
      </c>
      <c r="AE170" s="62">
        <v>0.68</v>
      </c>
      <c r="AF170" s="62">
        <v>8.08</v>
      </c>
      <c r="AG170" s="62">
        <v>0.75</v>
      </c>
      <c r="AH170" s="62">
        <v>0.42</v>
      </c>
      <c r="AI170" s="62">
        <v>2.17</v>
      </c>
      <c r="AJ170" s="62">
        <v>533</v>
      </c>
      <c r="AK170" s="62">
        <v>1.3</v>
      </c>
      <c r="AL170" s="62">
        <v>27.5</v>
      </c>
      <c r="AM170" s="62">
        <v>2.79</v>
      </c>
      <c r="AN170" s="62">
        <v>209</v>
      </c>
    </row>
    <row r="171" spans="1:40" x14ac:dyDescent="0.25">
      <c r="A171" s="11" t="s">
        <v>216</v>
      </c>
      <c r="B171" s="10" t="s">
        <v>736</v>
      </c>
      <c r="C171" s="62" t="s">
        <v>644</v>
      </c>
      <c r="D171" s="27">
        <v>2</v>
      </c>
      <c r="E171" s="13">
        <v>3</v>
      </c>
      <c r="F171" s="6" t="s">
        <v>210</v>
      </c>
      <c r="G171" s="54" t="s">
        <v>229</v>
      </c>
      <c r="H171" s="54" t="s">
        <v>229</v>
      </c>
      <c r="I171" s="62">
        <v>267</v>
      </c>
      <c r="J171" s="62">
        <v>118.5</v>
      </c>
      <c r="K171" s="62">
        <v>77</v>
      </c>
      <c r="L171" s="62">
        <v>1.48</v>
      </c>
      <c r="M171" s="62">
        <v>5.3</v>
      </c>
      <c r="N171" s="62">
        <v>3.55</v>
      </c>
      <c r="O171" s="62">
        <v>1.26</v>
      </c>
      <c r="P171" s="62">
        <v>25.8</v>
      </c>
      <c r="Q171" s="62">
        <v>4.82</v>
      </c>
      <c r="R171" s="62">
        <v>5.51</v>
      </c>
      <c r="S171" s="62">
        <v>1.2</v>
      </c>
      <c r="T171" s="62">
        <v>21.5</v>
      </c>
      <c r="U171" s="62">
        <v>0.56000000000000005</v>
      </c>
      <c r="V171" s="62">
        <v>9.0500000000000007</v>
      </c>
      <c r="W171" s="62">
        <v>21.7</v>
      </c>
      <c r="X171" s="62">
        <v>5.48</v>
      </c>
      <c r="Y171" s="62">
        <v>13</v>
      </c>
      <c r="Z171" s="62">
        <v>64.3</v>
      </c>
      <c r="AA171" s="62">
        <v>4.9800000000000004</v>
      </c>
      <c r="AB171" s="62">
        <v>2.1</v>
      </c>
      <c r="AC171" s="62">
        <v>11.4</v>
      </c>
      <c r="AD171" s="62">
        <v>0.6</v>
      </c>
      <c r="AE171" s="62">
        <v>0.86</v>
      </c>
      <c r="AF171" s="62">
        <v>7.24</v>
      </c>
      <c r="AG171" s="62">
        <v>0.76</v>
      </c>
      <c r="AH171" s="62">
        <v>0.5</v>
      </c>
      <c r="AI171" s="62">
        <v>1.95</v>
      </c>
      <c r="AJ171" s="62">
        <v>412</v>
      </c>
      <c r="AK171" s="62">
        <v>1.4</v>
      </c>
      <c r="AL171" s="62">
        <v>28.7</v>
      </c>
      <c r="AM171" s="62">
        <v>3.66</v>
      </c>
      <c r="AN171" s="62">
        <v>190</v>
      </c>
    </row>
    <row r="172" spans="1:40" x14ac:dyDescent="0.25">
      <c r="A172" s="11" t="s">
        <v>216</v>
      </c>
      <c r="B172" s="10" t="s">
        <v>736</v>
      </c>
      <c r="C172" s="62" t="s">
        <v>645</v>
      </c>
      <c r="D172" s="27">
        <v>3</v>
      </c>
      <c r="E172" s="13">
        <v>4</v>
      </c>
      <c r="F172" s="6" t="s">
        <v>210</v>
      </c>
      <c r="G172" s="54" t="s">
        <v>229</v>
      </c>
      <c r="H172" s="54" t="s">
        <v>229</v>
      </c>
      <c r="I172" s="62">
        <v>433</v>
      </c>
      <c r="J172" s="62">
        <v>227</v>
      </c>
      <c r="K172" s="62">
        <v>65</v>
      </c>
      <c r="L172" s="62">
        <v>1.64</v>
      </c>
      <c r="M172" s="62">
        <v>10.4</v>
      </c>
      <c r="N172" s="62">
        <v>6.24</v>
      </c>
      <c r="O172" s="62">
        <v>2.06</v>
      </c>
      <c r="P172" s="62">
        <v>24.4</v>
      </c>
      <c r="Q172" s="62">
        <v>8.85</v>
      </c>
      <c r="R172" s="62">
        <v>4.88</v>
      </c>
      <c r="S172" s="62">
        <v>1.98</v>
      </c>
      <c r="T172" s="62">
        <v>38.1</v>
      </c>
      <c r="U172" s="62">
        <v>0.98</v>
      </c>
      <c r="V172" s="62">
        <v>7.77</v>
      </c>
      <c r="W172" s="62">
        <v>41.8</v>
      </c>
      <c r="X172" s="62">
        <v>9.82</v>
      </c>
      <c r="Y172" s="62">
        <v>20.7</v>
      </c>
      <c r="Z172" s="62">
        <v>66.400000000000006</v>
      </c>
      <c r="AA172" s="62">
        <v>8.33</v>
      </c>
      <c r="AB172" s="62">
        <v>2.1</v>
      </c>
      <c r="AC172" s="62">
        <v>13.6</v>
      </c>
      <c r="AD172" s="62">
        <v>0.5</v>
      </c>
      <c r="AE172" s="62">
        <v>1.54</v>
      </c>
      <c r="AF172" s="62">
        <v>6.22</v>
      </c>
      <c r="AG172" s="62">
        <v>0.65</v>
      </c>
      <c r="AH172" s="62">
        <v>0.91</v>
      </c>
      <c r="AI172" s="62">
        <v>1.56</v>
      </c>
      <c r="AJ172" s="62">
        <v>357</v>
      </c>
      <c r="AK172" s="62">
        <v>1.3</v>
      </c>
      <c r="AL172" s="62">
        <v>50.3</v>
      </c>
      <c r="AM172" s="62">
        <v>6.46</v>
      </c>
      <c r="AN172" s="62">
        <v>170</v>
      </c>
    </row>
    <row r="173" spans="1:40" x14ac:dyDescent="0.25">
      <c r="A173" s="11" t="s">
        <v>216</v>
      </c>
      <c r="B173" s="10" t="s">
        <v>736</v>
      </c>
      <c r="C173" s="62" t="s">
        <v>646</v>
      </c>
      <c r="D173" s="27">
        <v>4</v>
      </c>
      <c r="E173" s="13">
        <v>5</v>
      </c>
      <c r="F173" s="6" t="s">
        <v>210</v>
      </c>
      <c r="G173" s="54" t="s">
        <v>229</v>
      </c>
      <c r="H173" s="54" t="s">
        <v>229</v>
      </c>
      <c r="I173" s="62">
        <v>328</v>
      </c>
      <c r="J173" s="62">
        <v>66.400000000000006</v>
      </c>
      <c r="K173" s="62">
        <v>62</v>
      </c>
      <c r="L173" s="62">
        <v>2</v>
      </c>
      <c r="M173" s="62">
        <v>19.850000000000001</v>
      </c>
      <c r="N173" s="62">
        <v>10.199999999999999</v>
      </c>
      <c r="O173" s="62">
        <v>5.44</v>
      </c>
      <c r="P173" s="62">
        <v>21.9</v>
      </c>
      <c r="Q173" s="62">
        <v>18.899999999999999</v>
      </c>
      <c r="R173" s="62">
        <v>4.5199999999999996</v>
      </c>
      <c r="S173" s="62">
        <v>3.82</v>
      </c>
      <c r="T173" s="62">
        <v>89.8</v>
      </c>
      <c r="U173" s="62">
        <v>1.44</v>
      </c>
      <c r="V173" s="62">
        <v>7.9</v>
      </c>
      <c r="W173" s="62">
        <v>98.5</v>
      </c>
      <c r="X173" s="62">
        <v>25.5</v>
      </c>
      <c r="Y173" s="62">
        <v>36.6</v>
      </c>
      <c r="Z173" s="62">
        <v>55.4</v>
      </c>
      <c r="AA173" s="62">
        <v>22.2</v>
      </c>
      <c r="AB173" s="62">
        <v>1.7</v>
      </c>
      <c r="AC173" s="62">
        <v>28.4</v>
      </c>
      <c r="AD173" s="62">
        <v>0.5</v>
      </c>
      <c r="AE173" s="62">
        <v>3.15</v>
      </c>
      <c r="AF173" s="62">
        <v>5.97</v>
      </c>
      <c r="AG173" s="62">
        <v>0.62</v>
      </c>
      <c r="AH173" s="62">
        <v>1.44</v>
      </c>
      <c r="AI173" s="62">
        <v>1.46</v>
      </c>
      <c r="AJ173" s="62">
        <v>341</v>
      </c>
      <c r="AK173" s="62">
        <v>1.8</v>
      </c>
      <c r="AL173" s="62">
        <v>82.4</v>
      </c>
      <c r="AM173" s="62">
        <v>10.25</v>
      </c>
      <c r="AN173" s="62">
        <v>161</v>
      </c>
    </row>
    <row r="174" spans="1:40" x14ac:dyDescent="0.25">
      <c r="A174" s="11" t="s">
        <v>216</v>
      </c>
      <c r="B174" s="10" t="s">
        <v>736</v>
      </c>
      <c r="C174" s="62" t="s">
        <v>647</v>
      </c>
      <c r="D174" s="27">
        <v>5</v>
      </c>
      <c r="E174" s="13">
        <v>6</v>
      </c>
      <c r="F174" s="6" t="s">
        <v>210</v>
      </c>
      <c r="G174" s="54" t="s">
        <v>229</v>
      </c>
      <c r="H174" s="54" t="s">
        <v>229</v>
      </c>
      <c r="I174" s="62">
        <v>629</v>
      </c>
      <c r="J174" s="62">
        <v>73.5</v>
      </c>
      <c r="K174" s="62">
        <v>58</v>
      </c>
      <c r="L174" s="62">
        <v>1.82</v>
      </c>
      <c r="M174" s="62">
        <v>69.099999999999994</v>
      </c>
      <c r="N174" s="62">
        <v>38.299999999999997</v>
      </c>
      <c r="O174" s="62">
        <v>15.8</v>
      </c>
      <c r="P174" s="62">
        <v>22.3</v>
      </c>
      <c r="Q174" s="62">
        <v>65.599999999999994</v>
      </c>
      <c r="R174" s="62">
        <v>4.34</v>
      </c>
      <c r="S174" s="62">
        <v>13.8</v>
      </c>
      <c r="T174" s="62">
        <v>269</v>
      </c>
      <c r="U174" s="62">
        <v>4.59</v>
      </c>
      <c r="V174" s="62">
        <v>8.0500000000000007</v>
      </c>
      <c r="W174" s="62">
        <v>288</v>
      </c>
      <c r="X174" s="62">
        <v>71.400000000000006</v>
      </c>
      <c r="Y174" s="62">
        <v>62.1</v>
      </c>
      <c r="Z174" s="62">
        <v>64.8</v>
      </c>
      <c r="AA174" s="62">
        <v>62.8</v>
      </c>
      <c r="AB174" s="62">
        <v>1.7</v>
      </c>
      <c r="AC174" s="62">
        <v>23.1</v>
      </c>
      <c r="AD174" s="62">
        <v>0.5</v>
      </c>
      <c r="AE174" s="62">
        <v>11</v>
      </c>
      <c r="AF174" s="62">
        <v>5.73</v>
      </c>
      <c r="AG174" s="62">
        <v>0.68</v>
      </c>
      <c r="AH174" s="62">
        <v>5.29</v>
      </c>
      <c r="AI174" s="62">
        <v>1.42</v>
      </c>
      <c r="AJ174" s="62">
        <v>326</v>
      </c>
      <c r="AK174" s="62">
        <v>1.2</v>
      </c>
      <c r="AL174" s="62">
        <v>324</v>
      </c>
      <c r="AM174" s="62">
        <v>35.5</v>
      </c>
      <c r="AN174" s="62">
        <v>160</v>
      </c>
    </row>
    <row r="175" spans="1:40" x14ac:dyDescent="0.25">
      <c r="A175" s="11" t="s">
        <v>216</v>
      </c>
      <c r="B175" s="10" t="s">
        <v>736</v>
      </c>
      <c r="C175" s="62" t="s">
        <v>648</v>
      </c>
      <c r="D175" s="27">
        <v>6</v>
      </c>
      <c r="E175" s="13">
        <v>7</v>
      </c>
      <c r="F175" s="6" t="s">
        <v>210</v>
      </c>
      <c r="G175" s="54" t="s">
        <v>229</v>
      </c>
      <c r="H175" s="54" t="s">
        <v>229</v>
      </c>
      <c r="I175" s="62">
        <v>513</v>
      </c>
      <c r="J175" s="62">
        <v>48.4</v>
      </c>
      <c r="K175" s="62">
        <v>50</v>
      </c>
      <c r="L175" s="62">
        <v>1.58</v>
      </c>
      <c r="M175" s="62">
        <v>65</v>
      </c>
      <c r="N175" s="62">
        <v>40.200000000000003</v>
      </c>
      <c r="O175" s="62">
        <v>13.4</v>
      </c>
      <c r="P175" s="62">
        <v>21</v>
      </c>
      <c r="Q175" s="62">
        <v>58.9</v>
      </c>
      <c r="R175" s="62">
        <v>3.95</v>
      </c>
      <c r="S175" s="62">
        <v>13.95</v>
      </c>
      <c r="T175" s="62">
        <v>216</v>
      </c>
      <c r="U175" s="62">
        <v>5.25</v>
      </c>
      <c r="V175" s="62">
        <v>6.9</v>
      </c>
      <c r="W175" s="62">
        <v>220</v>
      </c>
      <c r="X175" s="62">
        <v>52.8</v>
      </c>
      <c r="Y175" s="62">
        <v>52</v>
      </c>
      <c r="Z175" s="62">
        <v>56</v>
      </c>
      <c r="AA175" s="62">
        <v>47.2</v>
      </c>
      <c r="AB175" s="62">
        <v>1.6</v>
      </c>
      <c r="AC175" s="62">
        <v>56.8</v>
      </c>
      <c r="AD175" s="62">
        <v>0.5</v>
      </c>
      <c r="AE175" s="62">
        <v>9.8800000000000008</v>
      </c>
      <c r="AF175" s="62">
        <v>4.9400000000000004</v>
      </c>
      <c r="AG175" s="62">
        <v>0.56999999999999995</v>
      </c>
      <c r="AH175" s="62">
        <v>5.56</v>
      </c>
      <c r="AI175" s="62">
        <v>1.32</v>
      </c>
      <c r="AJ175" s="62">
        <v>272</v>
      </c>
      <c r="AK175" s="62">
        <v>1.9</v>
      </c>
      <c r="AL175" s="62">
        <v>353</v>
      </c>
      <c r="AM175" s="62">
        <v>36.700000000000003</v>
      </c>
      <c r="AN175" s="62">
        <v>136</v>
      </c>
    </row>
    <row r="176" spans="1:40" x14ac:dyDescent="0.25">
      <c r="A176" s="11" t="s">
        <v>216</v>
      </c>
      <c r="B176" s="10" t="s">
        <v>736</v>
      </c>
      <c r="C176" s="62" t="s">
        <v>649</v>
      </c>
      <c r="D176" s="27">
        <v>7</v>
      </c>
      <c r="E176" s="13">
        <v>8</v>
      </c>
      <c r="F176" s="6" t="s">
        <v>210</v>
      </c>
      <c r="G176" s="54" t="s">
        <v>229</v>
      </c>
      <c r="H176" s="54" t="s">
        <v>229</v>
      </c>
      <c r="I176" s="62">
        <v>322</v>
      </c>
      <c r="J176" s="62">
        <v>27.7</v>
      </c>
      <c r="K176" s="62">
        <v>49</v>
      </c>
      <c r="L176" s="62">
        <v>1.35</v>
      </c>
      <c r="M176" s="62">
        <v>23.6</v>
      </c>
      <c r="N176" s="62">
        <v>15.75</v>
      </c>
      <c r="O176" s="62">
        <v>4.37</v>
      </c>
      <c r="P176" s="62">
        <v>18</v>
      </c>
      <c r="Q176" s="62">
        <v>21.3</v>
      </c>
      <c r="R176" s="62">
        <v>3.11</v>
      </c>
      <c r="S176" s="62">
        <v>5.34</v>
      </c>
      <c r="T176" s="62">
        <v>68.2</v>
      </c>
      <c r="U176" s="62">
        <v>2.17</v>
      </c>
      <c r="V176" s="62">
        <v>5.25</v>
      </c>
      <c r="W176" s="62">
        <v>67.599999999999994</v>
      </c>
      <c r="X176" s="62">
        <v>16.149999999999999</v>
      </c>
      <c r="Y176" s="62">
        <v>44.2</v>
      </c>
      <c r="Z176" s="62">
        <v>47</v>
      </c>
      <c r="AA176" s="62">
        <v>14.9</v>
      </c>
      <c r="AB176" s="62">
        <v>1.2</v>
      </c>
      <c r="AC176" s="62">
        <v>118.5</v>
      </c>
      <c r="AD176" s="62">
        <v>0.4</v>
      </c>
      <c r="AE176" s="62">
        <v>3.49</v>
      </c>
      <c r="AF176" s="62">
        <v>4.2</v>
      </c>
      <c r="AG176" s="62">
        <v>0.46</v>
      </c>
      <c r="AH176" s="62">
        <v>2.21</v>
      </c>
      <c r="AI176" s="62">
        <v>1.01</v>
      </c>
      <c r="AJ176" s="62">
        <v>245</v>
      </c>
      <c r="AK176" s="62">
        <v>2.2999999999999998</v>
      </c>
      <c r="AL176" s="62">
        <v>148.5</v>
      </c>
      <c r="AM176" s="62">
        <v>14.55</v>
      </c>
      <c r="AN176" s="62">
        <v>110</v>
      </c>
    </row>
    <row r="177" spans="1:40" x14ac:dyDescent="0.25">
      <c r="A177" s="11" t="s">
        <v>216</v>
      </c>
      <c r="B177" s="10" t="s">
        <v>736</v>
      </c>
      <c r="C177" s="62" t="s">
        <v>650</v>
      </c>
      <c r="D177" s="27">
        <v>8</v>
      </c>
      <c r="E177" s="13">
        <v>9</v>
      </c>
      <c r="F177" s="6" t="s">
        <v>210</v>
      </c>
      <c r="G177" s="54" t="s">
        <v>229</v>
      </c>
      <c r="H177" s="54" t="s">
        <v>229</v>
      </c>
      <c r="I177" s="62">
        <v>486</v>
      </c>
      <c r="J177" s="62">
        <v>34.700000000000003</v>
      </c>
      <c r="K177" s="62">
        <v>50</v>
      </c>
      <c r="L177" s="62">
        <v>1.78</v>
      </c>
      <c r="M177" s="62">
        <v>23.6</v>
      </c>
      <c r="N177" s="62">
        <v>16.75</v>
      </c>
      <c r="O177" s="62">
        <v>4.21</v>
      </c>
      <c r="P177" s="62">
        <v>20.399999999999999</v>
      </c>
      <c r="Q177" s="62">
        <v>21.8</v>
      </c>
      <c r="R177" s="62">
        <v>3.27</v>
      </c>
      <c r="S177" s="62">
        <v>5.61</v>
      </c>
      <c r="T177" s="62">
        <v>85.8</v>
      </c>
      <c r="U177" s="62">
        <v>2.2799999999999998</v>
      </c>
      <c r="V177" s="62">
        <v>5.98</v>
      </c>
      <c r="W177" s="62">
        <v>68.7</v>
      </c>
      <c r="X177" s="62">
        <v>16.55</v>
      </c>
      <c r="Y177" s="62">
        <v>60.2</v>
      </c>
      <c r="Z177" s="62">
        <v>46.9</v>
      </c>
      <c r="AA177" s="62">
        <v>15.15</v>
      </c>
      <c r="AB177" s="62">
        <v>1.7</v>
      </c>
      <c r="AC177" s="62">
        <v>51.4</v>
      </c>
      <c r="AD177" s="62">
        <v>0.4</v>
      </c>
      <c r="AE177" s="62">
        <v>3.42</v>
      </c>
      <c r="AF177" s="62">
        <v>4.26</v>
      </c>
      <c r="AG177" s="62">
        <v>0.5</v>
      </c>
      <c r="AH177" s="62">
        <v>2.23</v>
      </c>
      <c r="AI177" s="62">
        <v>0.92</v>
      </c>
      <c r="AJ177" s="62">
        <v>239</v>
      </c>
      <c r="AK177" s="62">
        <v>1.7</v>
      </c>
      <c r="AL177" s="62">
        <v>178</v>
      </c>
      <c r="AM177" s="62">
        <v>15</v>
      </c>
      <c r="AN177" s="62">
        <v>117</v>
      </c>
    </row>
    <row r="178" spans="1:40" x14ac:dyDescent="0.25">
      <c r="A178" s="11" t="s">
        <v>216</v>
      </c>
      <c r="B178" s="10" t="s">
        <v>736</v>
      </c>
      <c r="C178" s="62" t="s">
        <v>651</v>
      </c>
      <c r="D178" s="27">
        <v>9</v>
      </c>
      <c r="E178" s="13">
        <v>10</v>
      </c>
      <c r="F178" s="6" t="s">
        <v>210</v>
      </c>
      <c r="G178" s="54" t="s">
        <v>229</v>
      </c>
      <c r="H178" s="54" t="s">
        <v>229</v>
      </c>
      <c r="I178" s="62">
        <v>450</v>
      </c>
      <c r="J178" s="62">
        <v>40.799999999999997</v>
      </c>
      <c r="K178" s="62">
        <v>47</v>
      </c>
      <c r="L178" s="62">
        <v>1.72</v>
      </c>
      <c r="M178" s="62">
        <v>22.7</v>
      </c>
      <c r="N178" s="62">
        <v>16</v>
      </c>
      <c r="O178" s="62">
        <v>3.78</v>
      </c>
      <c r="P178" s="62">
        <v>21.4</v>
      </c>
      <c r="Q178" s="62">
        <v>20.9</v>
      </c>
      <c r="R178" s="62">
        <v>3.71</v>
      </c>
      <c r="S178" s="62">
        <v>5.56</v>
      </c>
      <c r="T178" s="62">
        <v>83.7</v>
      </c>
      <c r="U178" s="62">
        <v>2.14</v>
      </c>
      <c r="V178" s="62">
        <v>5.89</v>
      </c>
      <c r="W178" s="62">
        <v>65.7</v>
      </c>
      <c r="X178" s="62">
        <v>14.75</v>
      </c>
      <c r="Y178" s="62">
        <v>61.1</v>
      </c>
      <c r="Z178" s="62">
        <v>52</v>
      </c>
      <c r="AA178" s="62">
        <v>13.95</v>
      </c>
      <c r="AB178" s="62">
        <v>1.4</v>
      </c>
      <c r="AC178" s="62">
        <v>41.1</v>
      </c>
      <c r="AD178" s="62">
        <v>0.4</v>
      </c>
      <c r="AE178" s="62">
        <v>3.25</v>
      </c>
      <c r="AF178" s="62">
        <v>4.9400000000000004</v>
      </c>
      <c r="AG178" s="62">
        <v>0.53</v>
      </c>
      <c r="AH178" s="62">
        <v>2.3199999999999998</v>
      </c>
      <c r="AI178" s="62">
        <v>1.06</v>
      </c>
      <c r="AJ178" s="62">
        <v>225</v>
      </c>
      <c r="AK178" s="62">
        <v>1.4</v>
      </c>
      <c r="AL178" s="62">
        <v>198.5</v>
      </c>
      <c r="AM178" s="62">
        <v>13.85</v>
      </c>
      <c r="AN178" s="62">
        <v>125</v>
      </c>
    </row>
    <row r="179" spans="1:40" x14ac:dyDescent="0.25">
      <c r="A179" s="11" t="s">
        <v>216</v>
      </c>
      <c r="B179" s="10" t="s">
        <v>736</v>
      </c>
      <c r="C179" s="62" t="s">
        <v>652</v>
      </c>
      <c r="D179" s="27">
        <v>10</v>
      </c>
      <c r="E179" s="13">
        <v>11</v>
      </c>
      <c r="F179" s="6" t="s">
        <v>210</v>
      </c>
      <c r="G179" s="54" t="s">
        <v>229</v>
      </c>
      <c r="H179" s="54" t="s">
        <v>229</v>
      </c>
      <c r="I179" s="62">
        <v>288</v>
      </c>
      <c r="J179" s="62">
        <v>31</v>
      </c>
      <c r="K179" s="62">
        <v>47</v>
      </c>
      <c r="L179" s="62">
        <v>1.26</v>
      </c>
      <c r="M179" s="62">
        <v>8.8800000000000008</v>
      </c>
      <c r="N179" s="62">
        <v>5.53</v>
      </c>
      <c r="O179" s="62">
        <v>1.78</v>
      </c>
      <c r="P179" s="62">
        <v>18.2</v>
      </c>
      <c r="Q179" s="62">
        <v>7.8</v>
      </c>
      <c r="R179" s="62">
        <v>3.75</v>
      </c>
      <c r="S179" s="62">
        <v>1.91</v>
      </c>
      <c r="T179" s="62">
        <v>27.7</v>
      </c>
      <c r="U179" s="62">
        <v>0.7</v>
      </c>
      <c r="V179" s="62">
        <v>6.13</v>
      </c>
      <c r="W179" s="62">
        <v>27.9</v>
      </c>
      <c r="X179" s="62">
        <v>6.8</v>
      </c>
      <c r="Y179" s="62">
        <v>46.4</v>
      </c>
      <c r="Z179" s="62">
        <v>48.6</v>
      </c>
      <c r="AA179" s="62">
        <v>6.5</v>
      </c>
      <c r="AB179" s="62">
        <v>1.4</v>
      </c>
      <c r="AC179" s="62">
        <v>124.5</v>
      </c>
      <c r="AD179" s="62">
        <v>0.4</v>
      </c>
      <c r="AE179" s="62">
        <v>1.28</v>
      </c>
      <c r="AF179" s="62">
        <v>4.26</v>
      </c>
      <c r="AG179" s="62">
        <v>0.49</v>
      </c>
      <c r="AH179" s="62">
        <v>0.75</v>
      </c>
      <c r="AI179" s="62">
        <v>1.02</v>
      </c>
      <c r="AJ179" s="62">
        <v>227</v>
      </c>
      <c r="AK179" s="62">
        <v>2</v>
      </c>
      <c r="AL179" s="62">
        <v>53.5</v>
      </c>
      <c r="AM179" s="62">
        <v>5.44</v>
      </c>
      <c r="AN179" s="62">
        <v>116</v>
      </c>
    </row>
    <row r="180" spans="1:40" x14ac:dyDescent="0.25">
      <c r="A180" s="11" t="s">
        <v>216</v>
      </c>
      <c r="B180" s="10" t="s">
        <v>737</v>
      </c>
      <c r="C180" s="62" t="s">
        <v>653</v>
      </c>
      <c r="D180" s="27">
        <v>1</v>
      </c>
      <c r="E180" s="13">
        <v>2</v>
      </c>
      <c r="F180" s="6" t="s">
        <v>210</v>
      </c>
      <c r="G180" s="54" t="s">
        <v>229</v>
      </c>
      <c r="H180" s="54" t="s">
        <v>229</v>
      </c>
      <c r="I180" s="62">
        <v>165.5</v>
      </c>
      <c r="J180" s="62">
        <v>35.5</v>
      </c>
      <c r="K180" s="62">
        <v>63</v>
      </c>
      <c r="L180" s="62">
        <v>1.1200000000000001</v>
      </c>
      <c r="M180" s="62">
        <v>5.71</v>
      </c>
      <c r="N180" s="62">
        <v>3.81</v>
      </c>
      <c r="O180" s="62">
        <v>1.22</v>
      </c>
      <c r="P180" s="62">
        <v>28.3</v>
      </c>
      <c r="Q180" s="62">
        <v>5.65</v>
      </c>
      <c r="R180" s="62">
        <v>4.84</v>
      </c>
      <c r="S180" s="62">
        <v>1.26</v>
      </c>
      <c r="T180" s="62">
        <v>20.100000000000001</v>
      </c>
      <c r="U180" s="62">
        <v>0.54</v>
      </c>
      <c r="V180" s="62">
        <v>8.2100000000000009</v>
      </c>
      <c r="W180" s="62">
        <v>19.600000000000001</v>
      </c>
      <c r="X180" s="62">
        <v>4.82</v>
      </c>
      <c r="Y180" s="62">
        <v>18.600000000000001</v>
      </c>
      <c r="Z180" s="62">
        <v>73.599999999999994</v>
      </c>
      <c r="AA180" s="62">
        <v>4.21</v>
      </c>
      <c r="AB180" s="62">
        <v>2.1</v>
      </c>
      <c r="AC180" s="62">
        <v>13.2</v>
      </c>
      <c r="AD180" s="62">
        <v>0.6</v>
      </c>
      <c r="AE180" s="62">
        <v>0.92</v>
      </c>
      <c r="AF180" s="62">
        <v>6.93</v>
      </c>
      <c r="AG180" s="62">
        <v>0.7</v>
      </c>
      <c r="AH180" s="62">
        <v>0.54</v>
      </c>
      <c r="AI180" s="62">
        <v>2.27</v>
      </c>
      <c r="AJ180" s="62">
        <v>410</v>
      </c>
      <c r="AK180" s="62">
        <v>1.5</v>
      </c>
      <c r="AL180" s="62">
        <v>34.200000000000003</v>
      </c>
      <c r="AM180" s="62">
        <v>3.84</v>
      </c>
      <c r="AN180" s="62">
        <v>167</v>
      </c>
    </row>
    <row r="181" spans="1:40" x14ac:dyDescent="0.25">
      <c r="A181" s="11" t="s">
        <v>216</v>
      </c>
      <c r="B181" s="10" t="s">
        <v>737</v>
      </c>
      <c r="C181" s="62" t="s">
        <v>654</v>
      </c>
      <c r="D181" s="27">
        <v>2</v>
      </c>
      <c r="E181" s="13">
        <v>3</v>
      </c>
      <c r="F181" s="6" t="s">
        <v>210</v>
      </c>
      <c r="G181" s="54" t="s">
        <v>229</v>
      </c>
      <c r="H181" s="54" t="s">
        <v>229</v>
      </c>
      <c r="I181" s="62">
        <v>436</v>
      </c>
      <c r="J181" s="62">
        <v>86.8</v>
      </c>
      <c r="K181" s="62">
        <v>63</v>
      </c>
      <c r="L181" s="62">
        <v>3.48</v>
      </c>
      <c r="M181" s="62">
        <v>4.63</v>
      </c>
      <c r="N181" s="62">
        <v>2.76</v>
      </c>
      <c r="O181" s="62">
        <v>1</v>
      </c>
      <c r="P181" s="62">
        <v>29.4</v>
      </c>
      <c r="Q181" s="62">
        <v>3.46</v>
      </c>
      <c r="R181" s="62">
        <v>5.14</v>
      </c>
      <c r="S181" s="62">
        <v>0.92</v>
      </c>
      <c r="T181" s="62">
        <v>14</v>
      </c>
      <c r="U181" s="62">
        <v>0.37</v>
      </c>
      <c r="V181" s="62">
        <v>9.26</v>
      </c>
      <c r="W181" s="62">
        <v>15.1</v>
      </c>
      <c r="X181" s="62">
        <v>3.78</v>
      </c>
      <c r="Y181" s="62">
        <v>32</v>
      </c>
      <c r="Z181" s="62">
        <v>80.2</v>
      </c>
      <c r="AA181" s="62">
        <v>3.79</v>
      </c>
      <c r="AB181" s="62">
        <v>2.6</v>
      </c>
      <c r="AC181" s="62">
        <v>9.1999999999999993</v>
      </c>
      <c r="AD181" s="62">
        <v>0.7</v>
      </c>
      <c r="AE181" s="62">
        <v>0.69</v>
      </c>
      <c r="AF181" s="62">
        <v>7.11</v>
      </c>
      <c r="AG181" s="62">
        <v>0.78</v>
      </c>
      <c r="AH181" s="62">
        <v>0.42</v>
      </c>
      <c r="AI181" s="62">
        <v>2.35</v>
      </c>
      <c r="AJ181" s="62">
        <v>418</v>
      </c>
      <c r="AK181" s="62">
        <v>1.2</v>
      </c>
      <c r="AL181" s="62">
        <v>21</v>
      </c>
      <c r="AM181" s="62">
        <v>3.06</v>
      </c>
      <c r="AN181" s="62">
        <v>189</v>
      </c>
    </row>
    <row r="182" spans="1:40" x14ac:dyDescent="0.25">
      <c r="A182" s="11" t="s">
        <v>216</v>
      </c>
      <c r="B182" s="10" t="s">
        <v>737</v>
      </c>
      <c r="C182" s="62" t="s">
        <v>655</v>
      </c>
      <c r="D182" s="27">
        <v>3</v>
      </c>
      <c r="E182" s="13">
        <v>4</v>
      </c>
      <c r="F182" s="6" t="s">
        <v>210</v>
      </c>
      <c r="G182" s="54" t="s">
        <v>229</v>
      </c>
      <c r="H182" s="54" t="s">
        <v>229</v>
      </c>
      <c r="I182" s="62">
        <v>907</v>
      </c>
      <c r="J182" s="62">
        <v>120.5</v>
      </c>
      <c r="K182" s="62">
        <v>60</v>
      </c>
      <c r="L182" s="62">
        <v>3.04</v>
      </c>
      <c r="M182" s="62">
        <v>5.93</v>
      </c>
      <c r="N182" s="62">
        <v>3.7</v>
      </c>
      <c r="O182" s="62">
        <v>1.22</v>
      </c>
      <c r="P182" s="62">
        <v>28.3</v>
      </c>
      <c r="Q182" s="62">
        <v>5.0199999999999996</v>
      </c>
      <c r="R182" s="62">
        <v>4.9000000000000004</v>
      </c>
      <c r="S182" s="62">
        <v>1.24</v>
      </c>
      <c r="T182" s="62">
        <v>19.7</v>
      </c>
      <c r="U182" s="62">
        <v>0.55000000000000004</v>
      </c>
      <c r="V182" s="62">
        <v>8.9</v>
      </c>
      <c r="W182" s="62">
        <v>22.4</v>
      </c>
      <c r="X182" s="62">
        <v>5.61</v>
      </c>
      <c r="Y182" s="62">
        <v>44.2</v>
      </c>
      <c r="Z182" s="62">
        <v>78.3</v>
      </c>
      <c r="AA182" s="62">
        <v>5.56</v>
      </c>
      <c r="AB182" s="62">
        <v>2.1</v>
      </c>
      <c r="AC182" s="62">
        <v>10.4</v>
      </c>
      <c r="AD182" s="62">
        <v>0.6</v>
      </c>
      <c r="AE182" s="62">
        <v>0.95</v>
      </c>
      <c r="AF182" s="62">
        <v>6.94</v>
      </c>
      <c r="AG182" s="62">
        <v>0.74</v>
      </c>
      <c r="AH182" s="62">
        <v>0.55000000000000004</v>
      </c>
      <c r="AI182" s="62">
        <v>2.02</v>
      </c>
      <c r="AJ182" s="62">
        <v>403</v>
      </c>
      <c r="AK182" s="62">
        <v>1.2</v>
      </c>
      <c r="AL182" s="62">
        <v>25.3</v>
      </c>
      <c r="AM182" s="62">
        <v>4.37</v>
      </c>
      <c r="AN182" s="62">
        <v>181</v>
      </c>
    </row>
    <row r="183" spans="1:40" x14ac:dyDescent="0.25">
      <c r="A183" s="11" t="s">
        <v>216</v>
      </c>
      <c r="B183" s="10" t="s">
        <v>737</v>
      </c>
      <c r="C183" s="62" t="s">
        <v>656</v>
      </c>
      <c r="D183" s="27">
        <v>4</v>
      </c>
      <c r="E183" s="13">
        <v>5</v>
      </c>
      <c r="F183" s="6" t="s">
        <v>210</v>
      </c>
      <c r="G183" s="54" t="s">
        <v>229</v>
      </c>
      <c r="H183" s="54" t="s">
        <v>229</v>
      </c>
      <c r="I183" s="62">
        <v>571</v>
      </c>
      <c r="J183" s="62">
        <v>83.6</v>
      </c>
      <c r="K183" s="62">
        <v>52</v>
      </c>
      <c r="L183" s="62">
        <v>2.13</v>
      </c>
      <c r="M183" s="62">
        <v>6.54</v>
      </c>
      <c r="N183" s="62">
        <v>4</v>
      </c>
      <c r="O183" s="62">
        <v>1.39</v>
      </c>
      <c r="P183" s="62">
        <v>27.5</v>
      </c>
      <c r="Q183" s="62">
        <v>5.03</v>
      </c>
      <c r="R183" s="62">
        <v>4.96</v>
      </c>
      <c r="S183" s="62">
        <v>1.32</v>
      </c>
      <c r="T183" s="62">
        <v>18.8</v>
      </c>
      <c r="U183" s="62">
        <v>0.64</v>
      </c>
      <c r="V183" s="62">
        <v>8.15</v>
      </c>
      <c r="W183" s="62">
        <v>20.9</v>
      </c>
      <c r="X183" s="62">
        <v>5.59</v>
      </c>
      <c r="Y183" s="62">
        <v>70.099999999999994</v>
      </c>
      <c r="Z183" s="62">
        <v>75.400000000000006</v>
      </c>
      <c r="AA183" s="62">
        <v>5.8</v>
      </c>
      <c r="AB183" s="62">
        <v>1.7</v>
      </c>
      <c r="AC183" s="62">
        <v>10.199999999999999</v>
      </c>
      <c r="AD183" s="62">
        <v>0.6</v>
      </c>
      <c r="AE183" s="62">
        <v>1</v>
      </c>
      <c r="AF183" s="62">
        <v>6.47</v>
      </c>
      <c r="AG183" s="62">
        <v>0.71</v>
      </c>
      <c r="AH183" s="62">
        <v>0.61</v>
      </c>
      <c r="AI183" s="62">
        <v>1.95</v>
      </c>
      <c r="AJ183" s="62">
        <v>411</v>
      </c>
      <c r="AK183" s="62">
        <v>1.6</v>
      </c>
      <c r="AL183" s="62">
        <v>24.9</v>
      </c>
      <c r="AM183" s="62">
        <v>4.67</v>
      </c>
      <c r="AN183" s="62">
        <v>171</v>
      </c>
    </row>
    <row r="184" spans="1:40" x14ac:dyDescent="0.25">
      <c r="A184" s="11" t="s">
        <v>216</v>
      </c>
      <c r="B184" s="10" t="s">
        <v>737</v>
      </c>
      <c r="C184" s="62" t="s">
        <v>657</v>
      </c>
      <c r="D184" s="27">
        <v>5</v>
      </c>
      <c r="E184" s="13">
        <v>6</v>
      </c>
      <c r="F184" s="6" t="s">
        <v>210</v>
      </c>
      <c r="G184" s="54" t="s">
        <v>229</v>
      </c>
      <c r="H184" s="54" t="s">
        <v>229</v>
      </c>
      <c r="I184" s="62">
        <v>348</v>
      </c>
      <c r="J184" s="62">
        <v>43.6</v>
      </c>
      <c r="K184" s="62">
        <v>64</v>
      </c>
      <c r="L184" s="62">
        <v>2.0299999999999998</v>
      </c>
      <c r="M184" s="62">
        <v>9.25</v>
      </c>
      <c r="N184" s="62">
        <v>5.84</v>
      </c>
      <c r="O184" s="62">
        <v>2.12</v>
      </c>
      <c r="P184" s="62">
        <v>27.3</v>
      </c>
      <c r="Q184" s="62">
        <v>7.67</v>
      </c>
      <c r="R184" s="62">
        <v>5.0199999999999996</v>
      </c>
      <c r="S184" s="62">
        <v>1.92</v>
      </c>
      <c r="T184" s="62">
        <v>22.7</v>
      </c>
      <c r="U184" s="62">
        <v>0.96</v>
      </c>
      <c r="V184" s="62">
        <v>7.73</v>
      </c>
      <c r="W184" s="62">
        <v>29.2</v>
      </c>
      <c r="X184" s="62">
        <v>7.01</v>
      </c>
      <c r="Y184" s="62">
        <v>81.5</v>
      </c>
      <c r="Z184" s="62">
        <v>67.400000000000006</v>
      </c>
      <c r="AA184" s="62">
        <v>7.22</v>
      </c>
      <c r="AB184" s="62">
        <v>1.9</v>
      </c>
      <c r="AC184" s="62">
        <v>16.8</v>
      </c>
      <c r="AD184" s="62">
        <v>0.5</v>
      </c>
      <c r="AE184" s="62">
        <v>1.44</v>
      </c>
      <c r="AF184" s="62">
        <v>6.17</v>
      </c>
      <c r="AG184" s="62">
        <v>0.7</v>
      </c>
      <c r="AH184" s="62">
        <v>0.9</v>
      </c>
      <c r="AI184" s="62">
        <v>1.63</v>
      </c>
      <c r="AJ184" s="62">
        <v>376</v>
      </c>
      <c r="AK184" s="62">
        <v>1.2</v>
      </c>
      <c r="AL184" s="62">
        <v>38.200000000000003</v>
      </c>
      <c r="AM184" s="62">
        <v>6.81</v>
      </c>
      <c r="AN184" s="62">
        <v>169</v>
      </c>
    </row>
    <row r="185" spans="1:40" x14ac:dyDescent="0.25">
      <c r="A185" s="11" t="s">
        <v>216</v>
      </c>
      <c r="B185" s="10" t="s">
        <v>737</v>
      </c>
      <c r="C185" s="62" t="s">
        <v>658</v>
      </c>
      <c r="D185" s="27">
        <v>6</v>
      </c>
      <c r="E185" s="13">
        <v>7</v>
      </c>
      <c r="F185" s="6" t="s">
        <v>210</v>
      </c>
      <c r="G185" s="54" t="s">
        <v>229</v>
      </c>
      <c r="H185" s="54" t="s">
        <v>229</v>
      </c>
      <c r="I185" s="62">
        <v>337</v>
      </c>
      <c r="J185" s="62">
        <v>51.5</v>
      </c>
      <c r="K185" s="62">
        <v>47</v>
      </c>
      <c r="L185" s="62">
        <v>1.59</v>
      </c>
      <c r="M185" s="62">
        <v>14.7</v>
      </c>
      <c r="N185" s="62">
        <v>8.1199999999999992</v>
      </c>
      <c r="O185" s="62">
        <v>3.75</v>
      </c>
      <c r="P185" s="62">
        <v>26.4</v>
      </c>
      <c r="Q185" s="62">
        <v>14.45</v>
      </c>
      <c r="R185" s="62">
        <v>4.79</v>
      </c>
      <c r="S185" s="62">
        <v>2.88</v>
      </c>
      <c r="T185" s="62">
        <v>57.9</v>
      </c>
      <c r="U185" s="62">
        <v>1.26</v>
      </c>
      <c r="V185" s="62">
        <v>8.34</v>
      </c>
      <c r="W185" s="62">
        <v>71.2</v>
      </c>
      <c r="X185" s="62">
        <v>19</v>
      </c>
      <c r="Y185" s="62">
        <v>64.3</v>
      </c>
      <c r="Z185" s="62">
        <v>71.7</v>
      </c>
      <c r="AA185" s="62">
        <v>15.6</v>
      </c>
      <c r="AB185" s="62">
        <v>2.2000000000000002</v>
      </c>
      <c r="AC185" s="62">
        <v>19.2</v>
      </c>
      <c r="AD185" s="62">
        <v>0.6</v>
      </c>
      <c r="AE185" s="62">
        <v>2.2999999999999998</v>
      </c>
      <c r="AF185" s="62">
        <v>6.04</v>
      </c>
      <c r="AG185" s="62">
        <v>0.69</v>
      </c>
      <c r="AH185" s="62">
        <v>1.24</v>
      </c>
      <c r="AI185" s="62">
        <v>1.7</v>
      </c>
      <c r="AJ185" s="62">
        <v>367</v>
      </c>
      <c r="AK185" s="62">
        <v>1.1000000000000001</v>
      </c>
      <c r="AL185" s="62">
        <v>57.1</v>
      </c>
      <c r="AM185" s="62">
        <v>8.9600000000000009</v>
      </c>
      <c r="AN185" s="62">
        <v>168</v>
      </c>
    </row>
    <row r="186" spans="1:40" x14ac:dyDescent="0.25">
      <c r="A186" s="11" t="s">
        <v>216</v>
      </c>
      <c r="B186" s="10" t="s">
        <v>737</v>
      </c>
      <c r="C186" s="62" t="s">
        <v>659</v>
      </c>
      <c r="D186" s="27">
        <v>7</v>
      </c>
      <c r="E186" s="13">
        <v>8</v>
      </c>
      <c r="F186" s="6" t="s">
        <v>210</v>
      </c>
      <c r="G186" s="54" t="s">
        <v>229</v>
      </c>
      <c r="H186" s="54" t="s">
        <v>229</v>
      </c>
      <c r="I186" s="62">
        <v>376</v>
      </c>
      <c r="J186" s="62">
        <v>68.5</v>
      </c>
      <c r="K186" s="62">
        <v>43</v>
      </c>
      <c r="L186" s="62">
        <v>1.4</v>
      </c>
      <c r="M186" s="62">
        <v>21.5</v>
      </c>
      <c r="N186" s="62">
        <v>10.15</v>
      </c>
      <c r="O186" s="62">
        <v>7.07</v>
      </c>
      <c r="P186" s="62">
        <v>27</v>
      </c>
      <c r="Q186" s="62">
        <v>24.9</v>
      </c>
      <c r="R186" s="62">
        <v>4.51</v>
      </c>
      <c r="S186" s="62">
        <v>3.84</v>
      </c>
      <c r="T186" s="62">
        <v>130.5</v>
      </c>
      <c r="U186" s="62">
        <v>1.3</v>
      </c>
      <c r="V186" s="62">
        <v>7.85</v>
      </c>
      <c r="W186" s="62">
        <v>149.5</v>
      </c>
      <c r="X186" s="62">
        <v>39.4</v>
      </c>
      <c r="Y186" s="62">
        <v>49.5</v>
      </c>
      <c r="Z186" s="62">
        <v>73.5</v>
      </c>
      <c r="AA186" s="62">
        <v>30.8</v>
      </c>
      <c r="AB186" s="62">
        <v>2</v>
      </c>
      <c r="AC186" s="62">
        <v>16.399999999999999</v>
      </c>
      <c r="AD186" s="62">
        <v>0.5</v>
      </c>
      <c r="AE186" s="62">
        <v>3.74</v>
      </c>
      <c r="AF186" s="62">
        <v>5.76</v>
      </c>
      <c r="AG186" s="62">
        <v>0.68</v>
      </c>
      <c r="AH186" s="62">
        <v>1.53</v>
      </c>
      <c r="AI186" s="62">
        <v>1.78</v>
      </c>
      <c r="AJ186" s="62">
        <v>354</v>
      </c>
      <c r="AK186" s="62">
        <v>1.3</v>
      </c>
      <c r="AL186" s="62">
        <v>77.3</v>
      </c>
      <c r="AM186" s="62">
        <v>10.15</v>
      </c>
      <c r="AN186" s="62">
        <v>164</v>
      </c>
    </row>
    <row r="187" spans="1:40" x14ac:dyDescent="0.25">
      <c r="A187" s="11" t="s">
        <v>216</v>
      </c>
      <c r="B187" s="10" t="s">
        <v>737</v>
      </c>
      <c r="C187" s="62" t="s">
        <v>660</v>
      </c>
      <c r="D187" s="27">
        <v>8</v>
      </c>
      <c r="E187" s="13">
        <v>9</v>
      </c>
      <c r="F187" s="6" t="s">
        <v>210</v>
      </c>
      <c r="G187" s="54" t="s">
        <v>229</v>
      </c>
      <c r="H187" s="54" t="s">
        <v>229</v>
      </c>
      <c r="I187" s="62">
        <v>308</v>
      </c>
      <c r="J187" s="62">
        <v>32.299999999999997</v>
      </c>
      <c r="K187" s="62">
        <v>48</v>
      </c>
      <c r="L187" s="62">
        <v>0.98</v>
      </c>
      <c r="M187" s="62">
        <v>15.35</v>
      </c>
      <c r="N187" s="62">
        <v>9.01</v>
      </c>
      <c r="O187" s="62">
        <v>3.29</v>
      </c>
      <c r="P187" s="62">
        <v>22.4</v>
      </c>
      <c r="Q187" s="62">
        <v>13.85</v>
      </c>
      <c r="R187" s="62">
        <v>4.1399999999999997</v>
      </c>
      <c r="S187" s="62">
        <v>3.17</v>
      </c>
      <c r="T187" s="62">
        <v>45.7</v>
      </c>
      <c r="U187" s="62">
        <v>1.44</v>
      </c>
      <c r="V187" s="62">
        <v>6.57</v>
      </c>
      <c r="W187" s="62">
        <v>51.3</v>
      </c>
      <c r="X187" s="62">
        <v>12.9</v>
      </c>
      <c r="Y187" s="62">
        <v>52.8</v>
      </c>
      <c r="Z187" s="62">
        <v>56.3</v>
      </c>
      <c r="AA187" s="62">
        <v>12.15</v>
      </c>
      <c r="AB187" s="62">
        <v>1.8</v>
      </c>
      <c r="AC187" s="62">
        <v>57.9</v>
      </c>
      <c r="AD187" s="62">
        <v>0.5</v>
      </c>
      <c r="AE187" s="62">
        <v>2.2400000000000002</v>
      </c>
      <c r="AF187" s="62">
        <v>5.26</v>
      </c>
      <c r="AG187" s="62">
        <v>0.57999999999999996</v>
      </c>
      <c r="AH187" s="62">
        <v>1.35</v>
      </c>
      <c r="AI187" s="62">
        <v>1.26</v>
      </c>
      <c r="AJ187" s="62">
        <v>277</v>
      </c>
      <c r="AK187" s="62">
        <v>2.2999999999999998</v>
      </c>
      <c r="AL187" s="62">
        <v>72.2</v>
      </c>
      <c r="AM187" s="62">
        <v>9.82</v>
      </c>
      <c r="AN187" s="62">
        <v>141</v>
      </c>
    </row>
    <row r="188" spans="1:40" x14ac:dyDescent="0.25">
      <c r="A188" s="11" t="s">
        <v>216</v>
      </c>
      <c r="B188" s="10" t="s">
        <v>738</v>
      </c>
      <c r="C188" s="62" t="s">
        <v>661</v>
      </c>
      <c r="D188" s="27">
        <v>3</v>
      </c>
      <c r="E188" s="13">
        <v>4</v>
      </c>
      <c r="F188" s="6" t="s">
        <v>210</v>
      </c>
      <c r="G188" s="54" t="s">
        <v>229</v>
      </c>
      <c r="H188" s="54" t="s">
        <v>229</v>
      </c>
      <c r="I188" s="62">
        <v>209</v>
      </c>
      <c r="J188" s="62">
        <v>43.2</v>
      </c>
      <c r="K188" s="62">
        <v>95</v>
      </c>
      <c r="L188" s="62">
        <v>2.66</v>
      </c>
      <c r="M188" s="62">
        <v>10.199999999999999</v>
      </c>
      <c r="N188" s="62">
        <v>5.98</v>
      </c>
      <c r="O188" s="62">
        <v>2.38</v>
      </c>
      <c r="P188" s="62">
        <v>22.2</v>
      </c>
      <c r="Q188" s="62">
        <v>9.6999999999999993</v>
      </c>
      <c r="R188" s="62">
        <v>4.26</v>
      </c>
      <c r="S188" s="62">
        <v>2.14</v>
      </c>
      <c r="T188" s="62">
        <v>46.8</v>
      </c>
      <c r="U188" s="62">
        <v>0.87</v>
      </c>
      <c r="V188" s="62">
        <v>7.38</v>
      </c>
      <c r="W188" s="62">
        <v>46.1</v>
      </c>
      <c r="X188" s="62">
        <v>11.95</v>
      </c>
      <c r="Y188" s="62">
        <v>46.9</v>
      </c>
      <c r="Z188" s="62">
        <v>60.1</v>
      </c>
      <c r="AA188" s="62">
        <v>10.45</v>
      </c>
      <c r="AB188" s="62">
        <v>1.7</v>
      </c>
      <c r="AC188" s="62">
        <v>23.2</v>
      </c>
      <c r="AD188" s="62">
        <v>0.5</v>
      </c>
      <c r="AE188" s="62">
        <v>1.6</v>
      </c>
      <c r="AF188" s="62">
        <v>5.19</v>
      </c>
      <c r="AG188" s="62">
        <v>0.62</v>
      </c>
      <c r="AH188" s="62">
        <v>0.79</v>
      </c>
      <c r="AI188" s="62">
        <v>1.58</v>
      </c>
      <c r="AJ188" s="62">
        <v>218</v>
      </c>
      <c r="AK188" s="62">
        <v>1.2</v>
      </c>
      <c r="AL188" s="62">
        <v>47.5</v>
      </c>
      <c r="AM188" s="62">
        <v>6.19</v>
      </c>
      <c r="AN188" s="62">
        <v>153</v>
      </c>
    </row>
    <row r="189" spans="1:40" x14ac:dyDescent="0.25">
      <c r="A189" s="11" t="s">
        <v>216</v>
      </c>
      <c r="B189" s="10" t="s">
        <v>738</v>
      </c>
      <c r="C189" s="62" t="s">
        <v>662</v>
      </c>
      <c r="D189" s="27">
        <v>4</v>
      </c>
      <c r="E189" s="13">
        <v>5</v>
      </c>
      <c r="F189" s="6" t="s">
        <v>210</v>
      </c>
      <c r="G189" s="54" t="s">
        <v>229</v>
      </c>
      <c r="H189" s="54" t="s">
        <v>229</v>
      </c>
      <c r="I189" s="62">
        <v>525</v>
      </c>
      <c r="J189" s="62">
        <v>72.599999999999994</v>
      </c>
      <c r="K189" s="62">
        <v>99</v>
      </c>
      <c r="L189" s="62">
        <v>2.04</v>
      </c>
      <c r="M189" s="62">
        <v>11.3</v>
      </c>
      <c r="N189" s="62">
        <v>6.21</v>
      </c>
      <c r="O189" s="62">
        <v>2.76</v>
      </c>
      <c r="P189" s="62">
        <v>20.2</v>
      </c>
      <c r="Q189" s="62">
        <v>10.15</v>
      </c>
      <c r="R189" s="62">
        <v>4.0199999999999996</v>
      </c>
      <c r="S189" s="62">
        <v>2.2000000000000002</v>
      </c>
      <c r="T189" s="62">
        <v>53.9</v>
      </c>
      <c r="U189" s="62">
        <v>0.88</v>
      </c>
      <c r="V189" s="62">
        <v>7.38</v>
      </c>
      <c r="W189" s="62">
        <v>53</v>
      </c>
      <c r="X189" s="62">
        <v>13.95</v>
      </c>
      <c r="Y189" s="62">
        <v>51.9</v>
      </c>
      <c r="Z189" s="62">
        <v>62.7</v>
      </c>
      <c r="AA189" s="62">
        <v>12.05</v>
      </c>
      <c r="AB189" s="62">
        <v>1.6</v>
      </c>
      <c r="AC189" s="62">
        <v>21.9</v>
      </c>
      <c r="AD189" s="62">
        <v>0.5</v>
      </c>
      <c r="AE189" s="62">
        <v>1.76</v>
      </c>
      <c r="AF189" s="62">
        <v>5.05</v>
      </c>
      <c r="AG189" s="62">
        <v>0.61</v>
      </c>
      <c r="AH189" s="62">
        <v>0.87</v>
      </c>
      <c r="AI189" s="62">
        <v>1.52</v>
      </c>
      <c r="AJ189" s="62">
        <v>204</v>
      </c>
      <c r="AK189" s="62">
        <v>1.1000000000000001</v>
      </c>
      <c r="AL189" s="62">
        <v>52.1</v>
      </c>
      <c r="AM189" s="62">
        <v>6.43</v>
      </c>
      <c r="AN189" s="62">
        <v>146</v>
      </c>
    </row>
    <row r="190" spans="1:40" x14ac:dyDescent="0.25">
      <c r="A190" s="11" t="s">
        <v>216</v>
      </c>
      <c r="B190" s="10" t="s">
        <v>738</v>
      </c>
      <c r="C190" s="62" t="s">
        <v>663</v>
      </c>
      <c r="D190" s="27">
        <v>5</v>
      </c>
      <c r="E190" s="13">
        <v>6</v>
      </c>
      <c r="F190" s="6" t="s">
        <v>210</v>
      </c>
      <c r="G190" s="54" t="s">
        <v>229</v>
      </c>
      <c r="H190" s="54" t="s">
        <v>229</v>
      </c>
      <c r="I190" s="62">
        <v>682</v>
      </c>
      <c r="J190" s="62">
        <v>87.4</v>
      </c>
      <c r="K190" s="62">
        <v>102</v>
      </c>
      <c r="L190" s="62">
        <v>2.14</v>
      </c>
      <c r="M190" s="62">
        <v>12.85</v>
      </c>
      <c r="N190" s="62">
        <v>6.81</v>
      </c>
      <c r="O190" s="62">
        <v>3.26</v>
      </c>
      <c r="P190" s="62">
        <v>21.3</v>
      </c>
      <c r="Q190" s="62">
        <v>13.3</v>
      </c>
      <c r="R190" s="62">
        <v>4.07</v>
      </c>
      <c r="S190" s="62">
        <v>2.39</v>
      </c>
      <c r="T190" s="62">
        <v>60.6</v>
      </c>
      <c r="U190" s="62">
        <v>0.94</v>
      </c>
      <c r="V190" s="62">
        <v>6.97</v>
      </c>
      <c r="W190" s="62">
        <v>60.5</v>
      </c>
      <c r="X190" s="62">
        <v>15.1</v>
      </c>
      <c r="Y190" s="62">
        <v>55.4</v>
      </c>
      <c r="Z190" s="62">
        <v>58.6</v>
      </c>
      <c r="AA190" s="62">
        <v>12.65</v>
      </c>
      <c r="AB190" s="62">
        <v>1.5</v>
      </c>
      <c r="AC190" s="62">
        <v>29</v>
      </c>
      <c r="AD190" s="62">
        <v>0.5</v>
      </c>
      <c r="AE190" s="62">
        <v>2.2000000000000002</v>
      </c>
      <c r="AF190" s="62">
        <v>5.03</v>
      </c>
      <c r="AG190" s="62">
        <v>0.59</v>
      </c>
      <c r="AH190" s="62">
        <v>0.95</v>
      </c>
      <c r="AI190" s="62">
        <v>1.52</v>
      </c>
      <c r="AJ190" s="62">
        <v>188</v>
      </c>
      <c r="AK190" s="62">
        <v>1</v>
      </c>
      <c r="AL190" s="62">
        <v>54.2</v>
      </c>
      <c r="AM190" s="62">
        <v>6.91</v>
      </c>
      <c r="AN190" s="62">
        <v>141</v>
      </c>
    </row>
    <row r="191" spans="1:40" x14ac:dyDescent="0.25">
      <c r="A191" s="11" t="s">
        <v>216</v>
      </c>
      <c r="B191" s="10" t="s">
        <v>738</v>
      </c>
      <c r="C191" s="62" t="s">
        <v>664</v>
      </c>
      <c r="D191" s="27">
        <v>6</v>
      </c>
      <c r="E191" s="13">
        <v>7</v>
      </c>
      <c r="F191" s="6" t="s">
        <v>210</v>
      </c>
      <c r="G191" s="54" t="s">
        <v>229</v>
      </c>
      <c r="H191" s="54" t="s">
        <v>229</v>
      </c>
      <c r="I191" s="62">
        <v>342</v>
      </c>
      <c r="J191" s="62">
        <v>50.3</v>
      </c>
      <c r="K191" s="62">
        <v>104</v>
      </c>
      <c r="L191" s="62">
        <v>2.79</v>
      </c>
      <c r="M191" s="62">
        <v>13.8</v>
      </c>
      <c r="N191" s="62">
        <v>8.5399999999999991</v>
      </c>
      <c r="O191" s="62">
        <v>3.06</v>
      </c>
      <c r="P191" s="62">
        <v>21.4</v>
      </c>
      <c r="Q191" s="62">
        <v>13.3</v>
      </c>
      <c r="R191" s="62">
        <v>4.07</v>
      </c>
      <c r="S191" s="62">
        <v>2.94</v>
      </c>
      <c r="T191" s="62">
        <v>51.7</v>
      </c>
      <c r="U191" s="62">
        <v>1.24</v>
      </c>
      <c r="V191" s="62">
        <v>7</v>
      </c>
      <c r="W191" s="62">
        <v>50.1</v>
      </c>
      <c r="X191" s="62">
        <v>12.3</v>
      </c>
      <c r="Y191" s="62">
        <v>53.9</v>
      </c>
      <c r="Z191" s="62">
        <v>54.2</v>
      </c>
      <c r="AA191" s="62">
        <v>11.35</v>
      </c>
      <c r="AB191" s="62">
        <v>2.1</v>
      </c>
      <c r="AC191" s="62">
        <v>35.4</v>
      </c>
      <c r="AD191" s="62">
        <v>0.5</v>
      </c>
      <c r="AE191" s="62">
        <v>2.14</v>
      </c>
      <c r="AF191" s="62">
        <v>5.07</v>
      </c>
      <c r="AG191" s="62">
        <v>0.59</v>
      </c>
      <c r="AH191" s="62">
        <v>1.26</v>
      </c>
      <c r="AI191" s="62">
        <v>1.46</v>
      </c>
      <c r="AJ191" s="62">
        <v>194</v>
      </c>
      <c r="AK191" s="62">
        <v>1.2</v>
      </c>
      <c r="AL191" s="62">
        <v>85.9</v>
      </c>
      <c r="AM191" s="62">
        <v>7.88</v>
      </c>
      <c r="AN191" s="62">
        <v>143</v>
      </c>
    </row>
    <row r="192" spans="1:40" x14ac:dyDescent="0.25">
      <c r="A192" s="11" t="s">
        <v>216</v>
      </c>
      <c r="B192" s="10" t="s">
        <v>738</v>
      </c>
      <c r="C192" s="62" t="s">
        <v>665</v>
      </c>
      <c r="D192" s="27">
        <v>7</v>
      </c>
      <c r="E192" s="13">
        <v>8</v>
      </c>
      <c r="F192" s="6" t="s">
        <v>210</v>
      </c>
      <c r="G192" s="54" t="s">
        <v>229</v>
      </c>
      <c r="H192" s="54" t="s">
        <v>229</v>
      </c>
      <c r="I192" s="62">
        <v>301</v>
      </c>
      <c r="J192" s="62">
        <v>44</v>
      </c>
      <c r="K192" s="62">
        <v>107</v>
      </c>
      <c r="L192" s="62">
        <v>2.38</v>
      </c>
      <c r="M192" s="62">
        <v>23.7</v>
      </c>
      <c r="N192" s="62">
        <v>17.2</v>
      </c>
      <c r="O192" s="62">
        <v>3.42</v>
      </c>
      <c r="P192" s="62">
        <v>19</v>
      </c>
      <c r="Q192" s="62">
        <v>18.649999999999999</v>
      </c>
      <c r="R192" s="62">
        <v>3.38</v>
      </c>
      <c r="S192" s="62">
        <v>5.86</v>
      </c>
      <c r="T192" s="62">
        <v>52.5</v>
      </c>
      <c r="U192" s="62">
        <v>2.33</v>
      </c>
      <c r="V192" s="62">
        <v>5.44</v>
      </c>
      <c r="W192" s="62">
        <v>48.6</v>
      </c>
      <c r="X192" s="62">
        <v>11.7</v>
      </c>
      <c r="Y192" s="62">
        <v>53.7</v>
      </c>
      <c r="Z192" s="62">
        <v>49.4</v>
      </c>
      <c r="AA192" s="62">
        <v>11.55</v>
      </c>
      <c r="AB192" s="62">
        <v>1.3</v>
      </c>
      <c r="AC192" s="62">
        <v>51.3</v>
      </c>
      <c r="AD192" s="62">
        <v>0.4</v>
      </c>
      <c r="AE192" s="62">
        <v>3.15</v>
      </c>
      <c r="AF192" s="62">
        <v>4.4400000000000004</v>
      </c>
      <c r="AG192" s="62">
        <v>0.48</v>
      </c>
      <c r="AH192" s="62">
        <v>2.44</v>
      </c>
      <c r="AI192" s="62">
        <v>1.22</v>
      </c>
      <c r="AJ192" s="62">
        <v>179</v>
      </c>
      <c r="AK192" s="62">
        <v>1</v>
      </c>
      <c r="AL192" s="62">
        <v>200</v>
      </c>
      <c r="AM192" s="62">
        <v>14.75</v>
      </c>
      <c r="AN192" s="62">
        <v>126</v>
      </c>
    </row>
    <row r="193" spans="1:40" x14ac:dyDescent="0.25">
      <c r="A193" s="11" t="s">
        <v>216</v>
      </c>
      <c r="B193" s="10" t="s">
        <v>738</v>
      </c>
      <c r="C193" s="62" t="s">
        <v>666</v>
      </c>
      <c r="D193" s="27">
        <v>8</v>
      </c>
      <c r="E193" s="13">
        <v>9</v>
      </c>
      <c r="F193" s="6" t="s">
        <v>210</v>
      </c>
      <c r="G193" s="54" t="s">
        <v>229</v>
      </c>
      <c r="H193" s="54" t="s">
        <v>229</v>
      </c>
      <c r="I193" s="62">
        <v>304</v>
      </c>
      <c r="J193" s="62">
        <v>33.5</v>
      </c>
      <c r="K193" s="62">
        <v>113</v>
      </c>
      <c r="L193" s="62">
        <v>1.94</v>
      </c>
      <c r="M193" s="62">
        <v>11.15</v>
      </c>
      <c r="N193" s="62">
        <v>7.46</v>
      </c>
      <c r="O193" s="62">
        <v>1.88</v>
      </c>
      <c r="P193" s="62">
        <v>19.8</v>
      </c>
      <c r="Q193" s="62">
        <v>9.8800000000000008</v>
      </c>
      <c r="R193" s="62">
        <v>3.28</v>
      </c>
      <c r="S193" s="62">
        <v>2.7</v>
      </c>
      <c r="T193" s="62">
        <v>34.200000000000003</v>
      </c>
      <c r="U193" s="62">
        <v>1.02</v>
      </c>
      <c r="V193" s="62">
        <v>6.18</v>
      </c>
      <c r="W193" s="62">
        <v>30.4</v>
      </c>
      <c r="X193" s="62">
        <v>7.21</v>
      </c>
      <c r="Y193" s="62">
        <v>61.4</v>
      </c>
      <c r="Z193" s="62">
        <v>54</v>
      </c>
      <c r="AA193" s="62">
        <v>6.91</v>
      </c>
      <c r="AB193" s="62">
        <v>1.3</v>
      </c>
      <c r="AC193" s="62">
        <v>75.7</v>
      </c>
      <c r="AD193" s="62">
        <v>0.4</v>
      </c>
      <c r="AE193" s="62">
        <v>1.52</v>
      </c>
      <c r="AF193" s="62">
        <v>4.51</v>
      </c>
      <c r="AG193" s="62">
        <v>0.51</v>
      </c>
      <c r="AH193" s="62">
        <v>1.1000000000000001</v>
      </c>
      <c r="AI193" s="62">
        <v>1.2</v>
      </c>
      <c r="AJ193" s="62">
        <v>189</v>
      </c>
      <c r="AK193" s="62">
        <v>0.8</v>
      </c>
      <c r="AL193" s="62">
        <v>86.2</v>
      </c>
      <c r="AM193" s="62">
        <v>6.89</v>
      </c>
      <c r="AN193" s="62">
        <v>131</v>
      </c>
    </row>
    <row r="194" spans="1:40" x14ac:dyDescent="0.25">
      <c r="A194" s="11" t="s">
        <v>216</v>
      </c>
      <c r="B194" s="10" t="s">
        <v>738</v>
      </c>
      <c r="C194" s="62" t="s">
        <v>667</v>
      </c>
      <c r="D194" s="27">
        <v>12</v>
      </c>
      <c r="E194" s="13">
        <v>13</v>
      </c>
      <c r="F194" s="6" t="s">
        <v>210</v>
      </c>
      <c r="G194" s="54" t="s">
        <v>229</v>
      </c>
      <c r="H194" s="54" t="s">
        <v>229</v>
      </c>
      <c r="I194" s="62">
        <v>195.5</v>
      </c>
      <c r="J194" s="62">
        <v>26.1</v>
      </c>
      <c r="K194" s="62">
        <v>84</v>
      </c>
      <c r="L194" s="62">
        <v>3.95</v>
      </c>
      <c r="M194" s="62">
        <v>3.96</v>
      </c>
      <c r="N194" s="62">
        <v>2.61</v>
      </c>
      <c r="O194" s="62">
        <v>0.9</v>
      </c>
      <c r="P194" s="62">
        <v>15.7</v>
      </c>
      <c r="Q194" s="62">
        <v>3.62</v>
      </c>
      <c r="R194" s="62">
        <v>2.83</v>
      </c>
      <c r="S194" s="62">
        <v>0.87</v>
      </c>
      <c r="T194" s="62">
        <v>13.4</v>
      </c>
      <c r="U194" s="62">
        <v>0.37</v>
      </c>
      <c r="V194" s="62">
        <v>5.08</v>
      </c>
      <c r="W194" s="62">
        <v>13.6</v>
      </c>
      <c r="X194" s="62">
        <v>3.4</v>
      </c>
      <c r="Y194" s="62">
        <v>47.3</v>
      </c>
      <c r="Z194" s="62">
        <v>42</v>
      </c>
      <c r="AA194" s="62">
        <v>2.98</v>
      </c>
      <c r="AB194" s="62">
        <v>1.3</v>
      </c>
      <c r="AC194" s="62">
        <v>106</v>
      </c>
      <c r="AD194" s="62">
        <v>0.3</v>
      </c>
      <c r="AE194" s="62">
        <v>0.6</v>
      </c>
      <c r="AF194" s="62">
        <v>3.79</v>
      </c>
      <c r="AG194" s="62">
        <v>0.41</v>
      </c>
      <c r="AH194" s="62">
        <v>0.41</v>
      </c>
      <c r="AI194" s="62">
        <v>0.81</v>
      </c>
      <c r="AJ194" s="62">
        <v>125</v>
      </c>
      <c r="AK194" s="62">
        <v>1.6</v>
      </c>
      <c r="AL194" s="62">
        <v>24.9</v>
      </c>
      <c r="AM194" s="62">
        <v>2.89</v>
      </c>
      <c r="AN194" s="62">
        <v>108</v>
      </c>
    </row>
    <row r="195" spans="1:40" x14ac:dyDescent="0.25">
      <c r="A195" s="11" t="s">
        <v>216</v>
      </c>
      <c r="B195" s="10" t="s">
        <v>738</v>
      </c>
      <c r="C195" s="62" t="s">
        <v>668</v>
      </c>
      <c r="D195" s="27">
        <v>13</v>
      </c>
      <c r="E195" s="13">
        <v>14</v>
      </c>
      <c r="F195" s="6" t="s">
        <v>210</v>
      </c>
      <c r="G195" s="54" t="s">
        <v>229</v>
      </c>
      <c r="H195" s="54" t="s">
        <v>229</v>
      </c>
      <c r="I195" s="62">
        <v>168</v>
      </c>
      <c r="J195" s="62">
        <v>65.599999999999994</v>
      </c>
      <c r="K195" s="62">
        <v>80</v>
      </c>
      <c r="L195" s="62">
        <v>5.15</v>
      </c>
      <c r="M195" s="62">
        <v>7.92</v>
      </c>
      <c r="N195" s="62">
        <v>4.4800000000000004</v>
      </c>
      <c r="O195" s="62">
        <v>1.86</v>
      </c>
      <c r="P195" s="62">
        <v>17.399999999999999</v>
      </c>
      <c r="Q195" s="62">
        <v>7.79</v>
      </c>
      <c r="R195" s="62">
        <v>2.74</v>
      </c>
      <c r="S195" s="62">
        <v>1.75</v>
      </c>
      <c r="T195" s="62">
        <v>27.8</v>
      </c>
      <c r="U195" s="62">
        <v>0.6</v>
      </c>
      <c r="V195" s="62">
        <v>4.99</v>
      </c>
      <c r="W195" s="62">
        <v>31.4</v>
      </c>
      <c r="X195" s="62">
        <v>7.7</v>
      </c>
      <c r="Y195" s="62">
        <v>37.799999999999997</v>
      </c>
      <c r="Z195" s="62">
        <v>41.4</v>
      </c>
      <c r="AA195" s="62">
        <v>8.2200000000000006</v>
      </c>
      <c r="AB195" s="62">
        <v>0.9</v>
      </c>
      <c r="AC195" s="62">
        <v>115.5</v>
      </c>
      <c r="AD195" s="62">
        <v>0.3</v>
      </c>
      <c r="AE195" s="62">
        <v>1.42</v>
      </c>
      <c r="AF195" s="62">
        <v>3.32</v>
      </c>
      <c r="AG195" s="62">
        <v>0.4</v>
      </c>
      <c r="AH195" s="62">
        <v>0.64</v>
      </c>
      <c r="AI195" s="62">
        <v>0.77</v>
      </c>
      <c r="AJ195" s="62">
        <v>164</v>
      </c>
      <c r="AK195" s="62">
        <v>0.9</v>
      </c>
      <c r="AL195" s="62">
        <v>45.7</v>
      </c>
      <c r="AM195" s="62">
        <v>4.13</v>
      </c>
      <c r="AN195" s="62">
        <v>103</v>
      </c>
    </row>
    <row r="196" spans="1:40" x14ac:dyDescent="0.25">
      <c r="A196" s="11" t="s">
        <v>216</v>
      </c>
      <c r="B196" s="10" t="s">
        <v>739</v>
      </c>
      <c r="C196" s="62" t="s">
        <v>669</v>
      </c>
      <c r="D196" s="27">
        <v>3</v>
      </c>
      <c r="E196" s="13">
        <v>4</v>
      </c>
      <c r="F196" s="6" t="s">
        <v>210</v>
      </c>
      <c r="G196" s="54" t="s">
        <v>229</v>
      </c>
      <c r="H196" s="54" t="s">
        <v>229</v>
      </c>
      <c r="I196" s="62">
        <v>340</v>
      </c>
      <c r="J196" s="62">
        <v>50</v>
      </c>
      <c r="K196" s="62">
        <v>68</v>
      </c>
      <c r="L196" s="62">
        <v>2.2400000000000002</v>
      </c>
      <c r="M196" s="62">
        <v>5.75</v>
      </c>
      <c r="N196" s="62">
        <v>3.75</v>
      </c>
      <c r="O196" s="62">
        <v>1.53</v>
      </c>
      <c r="P196" s="62">
        <v>24.7</v>
      </c>
      <c r="Q196" s="62">
        <v>5.51</v>
      </c>
      <c r="R196" s="62">
        <v>4.2300000000000004</v>
      </c>
      <c r="S196" s="62">
        <v>1.35</v>
      </c>
      <c r="T196" s="62">
        <v>22.6</v>
      </c>
      <c r="U196" s="62">
        <v>0.54</v>
      </c>
      <c r="V196" s="62">
        <v>7.46</v>
      </c>
      <c r="W196" s="62">
        <v>25</v>
      </c>
      <c r="X196" s="62">
        <v>6.46</v>
      </c>
      <c r="Y196" s="62">
        <v>27.1</v>
      </c>
      <c r="Z196" s="62">
        <v>66.5</v>
      </c>
      <c r="AA196" s="62">
        <v>5.31</v>
      </c>
      <c r="AB196" s="62">
        <v>2</v>
      </c>
      <c r="AC196" s="62">
        <v>22.4</v>
      </c>
      <c r="AD196" s="62">
        <v>0.5</v>
      </c>
      <c r="AE196" s="62">
        <v>0.92</v>
      </c>
      <c r="AF196" s="62">
        <v>5.96</v>
      </c>
      <c r="AG196" s="62">
        <v>0.62</v>
      </c>
      <c r="AH196" s="62">
        <v>0.56999999999999995</v>
      </c>
      <c r="AI196" s="62">
        <v>1.52</v>
      </c>
      <c r="AJ196" s="62">
        <v>337</v>
      </c>
      <c r="AK196" s="62">
        <v>1.4</v>
      </c>
      <c r="AL196" s="62">
        <v>30</v>
      </c>
      <c r="AM196" s="62">
        <v>3.6</v>
      </c>
      <c r="AN196" s="62">
        <v>162</v>
      </c>
    </row>
    <row r="197" spans="1:40" x14ac:dyDescent="0.25">
      <c r="A197" s="11" t="s">
        <v>216</v>
      </c>
      <c r="B197" s="10" t="s">
        <v>739</v>
      </c>
      <c r="C197" s="62" t="s">
        <v>670</v>
      </c>
      <c r="D197" s="27">
        <v>5</v>
      </c>
      <c r="E197" s="13">
        <v>6</v>
      </c>
      <c r="F197" s="6" t="s">
        <v>210</v>
      </c>
      <c r="G197" s="54" t="s">
        <v>229</v>
      </c>
      <c r="H197" s="54" t="s">
        <v>229</v>
      </c>
      <c r="I197" s="62">
        <v>398</v>
      </c>
      <c r="J197" s="62">
        <v>27.4</v>
      </c>
      <c r="K197" s="62">
        <v>65</v>
      </c>
      <c r="L197" s="62">
        <v>2.16</v>
      </c>
      <c r="M197" s="62">
        <v>7.42</v>
      </c>
      <c r="N197" s="62">
        <v>4.5999999999999996</v>
      </c>
      <c r="O197" s="62">
        <v>1.92</v>
      </c>
      <c r="P197" s="62">
        <v>25.7</v>
      </c>
      <c r="Q197" s="62">
        <v>7.93</v>
      </c>
      <c r="R197" s="62">
        <v>4.1900000000000004</v>
      </c>
      <c r="S197" s="62">
        <v>1.58</v>
      </c>
      <c r="T197" s="62">
        <v>28.1</v>
      </c>
      <c r="U197" s="62">
        <v>0.78</v>
      </c>
      <c r="V197" s="62">
        <v>7.45</v>
      </c>
      <c r="W197" s="62">
        <v>32.4</v>
      </c>
      <c r="X197" s="62">
        <v>7.98</v>
      </c>
      <c r="Y197" s="62">
        <v>41.1</v>
      </c>
      <c r="Z197" s="62">
        <v>61</v>
      </c>
      <c r="AA197" s="62">
        <v>7.57</v>
      </c>
      <c r="AB197" s="62">
        <v>1.5</v>
      </c>
      <c r="AC197" s="62">
        <v>22.7</v>
      </c>
      <c r="AD197" s="62">
        <v>0.5</v>
      </c>
      <c r="AE197" s="62">
        <v>1.2</v>
      </c>
      <c r="AF197" s="62">
        <v>5.29</v>
      </c>
      <c r="AG197" s="62">
        <v>0.63</v>
      </c>
      <c r="AH197" s="62">
        <v>0.75</v>
      </c>
      <c r="AI197" s="62">
        <v>1.42</v>
      </c>
      <c r="AJ197" s="62">
        <v>359</v>
      </c>
      <c r="AK197" s="62">
        <v>1</v>
      </c>
      <c r="AL197" s="62">
        <v>38.9</v>
      </c>
      <c r="AM197" s="62">
        <v>4.87</v>
      </c>
      <c r="AN197" s="62">
        <v>158</v>
      </c>
    </row>
    <row r="198" spans="1:40" x14ac:dyDescent="0.25">
      <c r="A198" s="11" t="s">
        <v>216</v>
      </c>
      <c r="B198" s="10" t="s">
        <v>739</v>
      </c>
      <c r="C198" s="62" t="s">
        <v>671</v>
      </c>
      <c r="D198" s="27">
        <v>7</v>
      </c>
      <c r="E198" s="13">
        <v>8</v>
      </c>
      <c r="F198" s="6" t="s">
        <v>210</v>
      </c>
      <c r="G198" s="54" t="s">
        <v>229</v>
      </c>
      <c r="H198" s="54" t="s">
        <v>229</v>
      </c>
      <c r="I198" s="62">
        <v>303</v>
      </c>
      <c r="J198" s="62">
        <v>18</v>
      </c>
      <c r="K198" s="62">
        <v>50</v>
      </c>
      <c r="L198" s="62">
        <v>1.96</v>
      </c>
      <c r="M198" s="62">
        <v>10.95</v>
      </c>
      <c r="N198" s="62">
        <v>7.03</v>
      </c>
      <c r="O198" s="62">
        <v>2.61</v>
      </c>
      <c r="P198" s="62">
        <v>23.8</v>
      </c>
      <c r="Q198" s="62">
        <v>10.199999999999999</v>
      </c>
      <c r="R198" s="62">
        <v>4.1900000000000004</v>
      </c>
      <c r="S198" s="62">
        <v>2.52</v>
      </c>
      <c r="T198" s="62">
        <v>37.6</v>
      </c>
      <c r="U198" s="62">
        <v>0.92</v>
      </c>
      <c r="V198" s="62">
        <v>7.1</v>
      </c>
      <c r="W198" s="62">
        <v>38.799999999999997</v>
      </c>
      <c r="X198" s="62">
        <v>10.050000000000001</v>
      </c>
      <c r="Y198" s="62">
        <v>49.1</v>
      </c>
      <c r="Z198" s="62">
        <v>64.3</v>
      </c>
      <c r="AA198" s="62">
        <v>9.76</v>
      </c>
      <c r="AB198" s="62">
        <v>1.7</v>
      </c>
      <c r="AC198" s="62">
        <v>26.1</v>
      </c>
      <c r="AD198" s="62">
        <v>0.4</v>
      </c>
      <c r="AE198" s="62">
        <v>1.78</v>
      </c>
      <c r="AF198" s="62">
        <v>5.45</v>
      </c>
      <c r="AG198" s="62">
        <v>0.57999999999999996</v>
      </c>
      <c r="AH198" s="62">
        <v>1.1000000000000001</v>
      </c>
      <c r="AI198" s="62">
        <v>1.29</v>
      </c>
      <c r="AJ198" s="62">
        <v>267</v>
      </c>
      <c r="AK198" s="62">
        <v>0.7</v>
      </c>
      <c r="AL198" s="62">
        <v>63.2</v>
      </c>
      <c r="AM198" s="62">
        <v>6.62</v>
      </c>
      <c r="AN198" s="62">
        <v>150</v>
      </c>
    </row>
    <row r="199" spans="1:40" x14ac:dyDescent="0.25">
      <c r="A199" s="11" t="s">
        <v>216</v>
      </c>
      <c r="B199" s="10" t="s">
        <v>739</v>
      </c>
      <c r="C199" s="62" t="s">
        <v>672</v>
      </c>
      <c r="D199" s="27">
        <v>9</v>
      </c>
      <c r="E199" s="13">
        <v>10</v>
      </c>
      <c r="F199" s="6" t="s">
        <v>210</v>
      </c>
      <c r="G199" s="54" t="s">
        <v>229</v>
      </c>
      <c r="H199" s="54" t="s">
        <v>229</v>
      </c>
      <c r="I199" s="62">
        <v>427</v>
      </c>
      <c r="J199" s="62">
        <v>51</v>
      </c>
      <c r="K199" s="62">
        <v>49</v>
      </c>
      <c r="L199" s="62">
        <v>2.21</v>
      </c>
      <c r="M199" s="62">
        <v>10.3</v>
      </c>
      <c r="N199" s="62">
        <v>6.78</v>
      </c>
      <c r="O199" s="62">
        <v>2.2599999999999998</v>
      </c>
      <c r="P199" s="62">
        <v>23.3</v>
      </c>
      <c r="Q199" s="62">
        <v>9.27</v>
      </c>
      <c r="R199" s="62">
        <v>4.1500000000000004</v>
      </c>
      <c r="S199" s="62">
        <v>2.33</v>
      </c>
      <c r="T199" s="62">
        <v>27.7</v>
      </c>
      <c r="U199" s="62">
        <v>0.9</v>
      </c>
      <c r="V199" s="62">
        <v>7.04</v>
      </c>
      <c r="W199" s="62">
        <v>29.6</v>
      </c>
      <c r="X199" s="62">
        <v>7.74</v>
      </c>
      <c r="Y199" s="62">
        <v>66.5</v>
      </c>
      <c r="Z199" s="62">
        <v>58.6</v>
      </c>
      <c r="AA199" s="62">
        <v>7.97</v>
      </c>
      <c r="AB199" s="62">
        <v>1.4</v>
      </c>
      <c r="AC199" s="62">
        <v>35.700000000000003</v>
      </c>
      <c r="AD199" s="62">
        <v>0.5</v>
      </c>
      <c r="AE199" s="62">
        <v>1.64</v>
      </c>
      <c r="AF199" s="62">
        <v>5.27</v>
      </c>
      <c r="AG199" s="62">
        <v>0.59</v>
      </c>
      <c r="AH199" s="62">
        <v>0.86</v>
      </c>
      <c r="AI199" s="62">
        <v>1.41</v>
      </c>
      <c r="AJ199" s="62">
        <v>355</v>
      </c>
      <c r="AK199" s="62">
        <v>1.2</v>
      </c>
      <c r="AL199" s="62">
        <v>50.8</v>
      </c>
      <c r="AM199" s="62">
        <v>6.65</v>
      </c>
      <c r="AN199" s="62">
        <v>151</v>
      </c>
    </row>
    <row r="200" spans="1:40" x14ac:dyDescent="0.25">
      <c r="A200" s="11" t="s">
        <v>216</v>
      </c>
      <c r="B200" s="10" t="s">
        <v>740</v>
      </c>
      <c r="C200" s="62" t="s">
        <v>673</v>
      </c>
      <c r="D200" s="27">
        <v>0</v>
      </c>
      <c r="E200" s="13">
        <v>1</v>
      </c>
      <c r="F200" s="6" t="s">
        <v>210</v>
      </c>
      <c r="G200" s="54" t="s">
        <v>229</v>
      </c>
      <c r="H200" s="54" t="s">
        <v>229</v>
      </c>
      <c r="I200" s="62">
        <v>203</v>
      </c>
      <c r="J200" s="62">
        <v>32.799999999999997</v>
      </c>
      <c r="K200" s="62">
        <v>171</v>
      </c>
      <c r="L200" s="62">
        <v>1.98</v>
      </c>
      <c r="M200" s="62">
        <v>4.51</v>
      </c>
      <c r="N200" s="62">
        <v>2.92</v>
      </c>
      <c r="O200" s="62">
        <v>0.95</v>
      </c>
      <c r="P200" s="62">
        <v>25.8</v>
      </c>
      <c r="Q200" s="62">
        <v>4.3099999999999996</v>
      </c>
      <c r="R200" s="62">
        <v>5.17</v>
      </c>
      <c r="S200" s="62">
        <v>0.97</v>
      </c>
      <c r="T200" s="62">
        <v>15.8</v>
      </c>
      <c r="U200" s="62">
        <v>0.43</v>
      </c>
      <c r="V200" s="62">
        <v>10.25</v>
      </c>
      <c r="W200" s="62">
        <v>17.399999999999999</v>
      </c>
      <c r="X200" s="62">
        <v>4.3499999999999996</v>
      </c>
      <c r="Y200" s="62">
        <v>33.4</v>
      </c>
      <c r="Z200" s="62">
        <v>42.1</v>
      </c>
      <c r="AA200" s="62">
        <v>3.7</v>
      </c>
      <c r="AB200" s="62">
        <v>1.6</v>
      </c>
      <c r="AC200" s="62">
        <v>72.5</v>
      </c>
      <c r="AD200" s="62">
        <v>0.6</v>
      </c>
      <c r="AE200" s="62">
        <v>0.76</v>
      </c>
      <c r="AF200" s="62">
        <v>6.99</v>
      </c>
      <c r="AG200" s="62">
        <v>0.84</v>
      </c>
      <c r="AH200" s="62">
        <v>0.43</v>
      </c>
      <c r="AI200" s="62">
        <v>1.36</v>
      </c>
      <c r="AJ200" s="62">
        <v>505</v>
      </c>
      <c r="AK200" s="62">
        <v>1.6</v>
      </c>
      <c r="AL200" s="62">
        <v>25</v>
      </c>
      <c r="AM200" s="62">
        <v>2.96</v>
      </c>
      <c r="AN200" s="62">
        <v>208</v>
      </c>
    </row>
    <row r="201" spans="1:40" x14ac:dyDescent="0.25">
      <c r="A201" s="11" t="s">
        <v>216</v>
      </c>
      <c r="B201" s="10" t="s">
        <v>741</v>
      </c>
      <c r="C201" s="62" t="s">
        <v>674</v>
      </c>
      <c r="D201" s="27">
        <v>4</v>
      </c>
      <c r="E201" s="13">
        <v>5</v>
      </c>
      <c r="F201" s="6" t="s">
        <v>210</v>
      </c>
      <c r="G201" s="54" t="s">
        <v>229</v>
      </c>
      <c r="H201" s="54" t="s">
        <v>229</v>
      </c>
      <c r="I201" s="62">
        <v>616</v>
      </c>
      <c r="J201" s="62">
        <v>117.5</v>
      </c>
      <c r="K201" s="62">
        <v>21</v>
      </c>
      <c r="L201" s="62">
        <v>2.1</v>
      </c>
      <c r="M201" s="62">
        <v>17.05</v>
      </c>
      <c r="N201" s="62">
        <v>11.35</v>
      </c>
      <c r="O201" s="62">
        <v>3.34</v>
      </c>
      <c r="P201" s="62">
        <v>26.3</v>
      </c>
      <c r="Q201" s="62">
        <v>14.75</v>
      </c>
      <c r="R201" s="62">
        <v>5.35</v>
      </c>
      <c r="S201" s="62">
        <v>3.66</v>
      </c>
      <c r="T201" s="62">
        <v>51.9</v>
      </c>
      <c r="U201" s="62">
        <v>1.39</v>
      </c>
      <c r="V201" s="62">
        <v>9.23</v>
      </c>
      <c r="W201" s="62">
        <v>53.3</v>
      </c>
      <c r="X201" s="62">
        <v>14.15</v>
      </c>
      <c r="Y201" s="62">
        <v>44.9</v>
      </c>
      <c r="Z201" s="62">
        <v>63.6</v>
      </c>
      <c r="AA201" s="62">
        <v>13.85</v>
      </c>
      <c r="AB201" s="62">
        <v>2.2000000000000002</v>
      </c>
      <c r="AC201" s="62">
        <v>30.7</v>
      </c>
      <c r="AD201" s="62">
        <v>0.6</v>
      </c>
      <c r="AE201" s="62">
        <v>2.63</v>
      </c>
      <c r="AF201" s="62">
        <v>7.06</v>
      </c>
      <c r="AG201" s="62">
        <v>0.74</v>
      </c>
      <c r="AH201" s="62">
        <v>1.66</v>
      </c>
      <c r="AI201" s="62">
        <v>1.78</v>
      </c>
      <c r="AJ201" s="62">
        <v>353</v>
      </c>
      <c r="AK201" s="62">
        <v>1.2</v>
      </c>
      <c r="AL201" s="62">
        <v>99.8</v>
      </c>
      <c r="AM201" s="62">
        <v>10.6</v>
      </c>
      <c r="AN201" s="62">
        <v>196</v>
      </c>
    </row>
    <row r="202" spans="1:40" x14ac:dyDescent="0.25">
      <c r="A202" s="11" t="s">
        <v>216</v>
      </c>
      <c r="B202" s="10" t="s">
        <v>741</v>
      </c>
      <c r="C202" s="62" t="s">
        <v>675</v>
      </c>
      <c r="D202" s="27">
        <v>5</v>
      </c>
      <c r="E202" s="13">
        <v>6</v>
      </c>
      <c r="F202" s="6" t="s">
        <v>210</v>
      </c>
      <c r="G202" s="54" t="s">
        <v>229</v>
      </c>
      <c r="H202" s="54" t="s">
        <v>229</v>
      </c>
      <c r="I202" s="62">
        <v>491</v>
      </c>
      <c r="J202" s="62">
        <v>87.4</v>
      </c>
      <c r="K202" s="62">
        <v>15</v>
      </c>
      <c r="L202" s="62">
        <v>2.12</v>
      </c>
      <c r="M202" s="62">
        <v>14.4</v>
      </c>
      <c r="N202" s="62">
        <v>9.4600000000000009</v>
      </c>
      <c r="O202" s="62">
        <v>2.93</v>
      </c>
      <c r="P202" s="62">
        <v>25.8</v>
      </c>
      <c r="Q202" s="62">
        <v>13.2</v>
      </c>
      <c r="R202" s="62">
        <v>4.3499999999999996</v>
      </c>
      <c r="S202" s="62">
        <v>3.18</v>
      </c>
      <c r="T202" s="62">
        <v>45.9</v>
      </c>
      <c r="U202" s="62">
        <v>1.18</v>
      </c>
      <c r="V202" s="62">
        <v>8.44</v>
      </c>
      <c r="W202" s="62">
        <v>45.8</v>
      </c>
      <c r="X202" s="62">
        <v>12.05</v>
      </c>
      <c r="Y202" s="62">
        <v>46.7</v>
      </c>
      <c r="Z202" s="62">
        <v>63.9</v>
      </c>
      <c r="AA202" s="62">
        <v>11.95</v>
      </c>
      <c r="AB202" s="62">
        <v>1.9</v>
      </c>
      <c r="AC202" s="62">
        <v>29.5</v>
      </c>
      <c r="AD202" s="62">
        <v>0.6</v>
      </c>
      <c r="AE202" s="62">
        <v>2.21</v>
      </c>
      <c r="AF202" s="62">
        <v>6.94</v>
      </c>
      <c r="AG202" s="62">
        <v>0.7</v>
      </c>
      <c r="AH202" s="62">
        <v>1.28</v>
      </c>
      <c r="AI202" s="62">
        <v>1.5</v>
      </c>
      <c r="AJ202" s="62">
        <v>347</v>
      </c>
      <c r="AK202" s="62">
        <v>1.3</v>
      </c>
      <c r="AL202" s="62">
        <v>84.7</v>
      </c>
      <c r="AM202" s="62">
        <v>8.4700000000000006</v>
      </c>
      <c r="AN202" s="62">
        <v>180</v>
      </c>
    </row>
    <row r="203" spans="1:40" x14ac:dyDescent="0.25">
      <c r="A203" s="11" t="s">
        <v>216</v>
      </c>
      <c r="B203" s="10" t="s">
        <v>741</v>
      </c>
      <c r="C203" s="62" t="s">
        <v>676</v>
      </c>
      <c r="D203" s="27">
        <v>6</v>
      </c>
      <c r="E203" s="13">
        <v>7</v>
      </c>
      <c r="F203" s="6" t="s">
        <v>210</v>
      </c>
      <c r="G203" s="54" t="s">
        <v>229</v>
      </c>
      <c r="H203" s="54" t="s">
        <v>229</v>
      </c>
      <c r="I203" s="62">
        <v>381</v>
      </c>
      <c r="J203" s="62">
        <v>52</v>
      </c>
      <c r="K203" s="62">
        <v>26</v>
      </c>
      <c r="L203" s="62">
        <v>2.74</v>
      </c>
      <c r="M203" s="62">
        <v>11.85</v>
      </c>
      <c r="N203" s="62">
        <v>7.52</v>
      </c>
      <c r="O203" s="62">
        <v>2.31</v>
      </c>
      <c r="P203" s="62">
        <v>24.8</v>
      </c>
      <c r="Q203" s="62">
        <v>10.6</v>
      </c>
      <c r="R203" s="62">
        <v>4.3499999999999996</v>
      </c>
      <c r="S203" s="62">
        <v>2.71</v>
      </c>
      <c r="T203" s="62">
        <v>36.200000000000003</v>
      </c>
      <c r="U203" s="62">
        <v>1.1499999999999999</v>
      </c>
      <c r="V203" s="62">
        <v>8.57</v>
      </c>
      <c r="W203" s="62">
        <v>34.9</v>
      </c>
      <c r="X203" s="62">
        <v>9.09</v>
      </c>
      <c r="Y203" s="62">
        <v>54.3</v>
      </c>
      <c r="Z203" s="62">
        <v>59.7</v>
      </c>
      <c r="AA203" s="62">
        <v>8.8800000000000008</v>
      </c>
      <c r="AB203" s="62">
        <v>2.2000000000000002</v>
      </c>
      <c r="AC203" s="62">
        <v>31.3</v>
      </c>
      <c r="AD203" s="62">
        <v>0.6</v>
      </c>
      <c r="AE203" s="62">
        <v>1.87</v>
      </c>
      <c r="AF203" s="62">
        <v>6.58</v>
      </c>
      <c r="AG203" s="62">
        <v>0.7</v>
      </c>
      <c r="AH203" s="62">
        <v>1.18</v>
      </c>
      <c r="AI203" s="62">
        <v>1.6</v>
      </c>
      <c r="AJ203" s="62">
        <v>337</v>
      </c>
      <c r="AK203" s="62">
        <v>0.9</v>
      </c>
      <c r="AL203" s="62">
        <v>73</v>
      </c>
      <c r="AM203" s="62">
        <v>7.62</v>
      </c>
      <c r="AN203" s="62">
        <v>175</v>
      </c>
    </row>
    <row r="204" spans="1:40" x14ac:dyDescent="0.25">
      <c r="A204" s="11" t="s">
        <v>216</v>
      </c>
      <c r="B204" s="10" t="s">
        <v>741</v>
      </c>
      <c r="C204" s="62" t="s">
        <v>677</v>
      </c>
      <c r="D204" s="27">
        <v>7</v>
      </c>
      <c r="E204" s="13">
        <v>8</v>
      </c>
      <c r="F204" s="6" t="s">
        <v>210</v>
      </c>
      <c r="G204" s="54" t="s">
        <v>229</v>
      </c>
      <c r="H204" s="54" t="s">
        <v>229</v>
      </c>
      <c r="I204" s="62">
        <v>485</v>
      </c>
      <c r="J204" s="62">
        <v>58.3</v>
      </c>
      <c r="K204" s="62">
        <v>21</v>
      </c>
      <c r="L204" s="62">
        <v>2.91</v>
      </c>
      <c r="M204" s="62">
        <v>10.95</v>
      </c>
      <c r="N204" s="62">
        <v>6.84</v>
      </c>
      <c r="O204" s="62">
        <v>2.08</v>
      </c>
      <c r="P204" s="62">
        <v>25.1</v>
      </c>
      <c r="Q204" s="62">
        <v>9.3800000000000008</v>
      </c>
      <c r="R204" s="62">
        <v>4.47</v>
      </c>
      <c r="S204" s="62">
        <v>2.5099999999999998</v>
      </c>
      <c r="T204" s="62">
        <v>31.8</v>
      </c>
      <c r="U204" s="62">
        <v>1</v>
      </c>
      <c r="V204" s="62">
        <v>8.42</v>
      </c>
      <c r="W204" s="62">
        <v>31.8</v>
      </c>
      <c r="X204" s="62">
        <v>7.76</v>
      </c>
      <c r="Y204" s="62">
        <v>55.7</v>
      </c>
      <c r="Z204" s="62">
        <v>54.4</v>
      </c>
      <c r="AA204" s="62">
        <v>8.56</v>
      </c>
      <c r="AB204" s="62">
        <v>1.9</v>
      </c>
      <c r="AC204" s="62">
        <v>39.5</v>
      </c>
      <c r="AD204" s="62">
        <v>0.5</v>
      </c>
      <c r="AE204" s="62">
        <v>1.76</v>
      </c>
      <c r="AF204" s="62">
        <v>6.2</v>
      </c>
      <c r="AG204" s="62">
        <v>0.69</v>
      </c>
      <c r="AH204" s="62">
        <v>1.06</v>
      </c>
      <c r="AI204" s="62">
        <v>1.58</v>
      </c>
      <c r="AJ204" s="62">
        <v>326</v>
      </c>
      <c r="AK204" s="62">
        <v>2.6</v>
      </c>
      <c r="AL204" s="62">
        <v>67.2</v>
      </c>
      <c r="AM204" s="62">
        <v>6.62</v>
      </c>
      <c r="AN204" s="62">
        <v>175</v>
      </c>
    </row>
    <row r="205" spans="1:40" x14ac:dyDescent="0.25">
      <c r="A205" s="11" t="s">
        <v>216</v>
      </c>
      <c r="B205" s="10" t="s">
        <v>741</v>
      </c>
      <c r="C205" s="62" t="s">
        <v>678</v>
      </c>
      <c r="D205" s="27">
        <v>8</v>
      </c>
      <c r="E205" s="13">
        <v>9</v>
      </c>
      <c r="F205" s="6" t="s">
        <v>210</v>
      </c>
      <c r="G205" s="54" t="s">
        <v>229</v>
      </c>
      <c r="H205" s="54" t="s">
        <v>229</v>
      </c>
      <c r="I205" s="62">
        <v>495</v>
      </c>
      <c r="J205" s="62">
        <v>71.5</v>
      </c>
      <c r="K205" s="62">
        <v>20</v>
      </c>
      <c r="L205" s="62">
        <v>2.7</v>
      </c>
      <c r="M205" s="62">
        <v>11.15</v>
      </c>
      <c r="N205" s="62">
        <v>7.48</v>
      </c>
      <c r="O205" s="62">
        <v>2.06</v>
      </c>
      <c r="P205" s="62">
        <v>25.9</v>
      </c>
      <c r="Q205" s="62">
        <v>9.9</v>
      </c>
      <c r="R205" s="62">
        <v>4.9000000000000004</v>
      </c>
      <c r="S205" s="62">
        <v>2.62</v>
      </c>
      <c r="T205" s="62">
        <v>31.7</v>
      </c>
      <c r="U205" s="62">
        <v>1.02</v>
      </c>
      <c r="V205" s="62">
        <v>8.31</v>
      </c>
      <c r="W205" s="62">
        <v>32.200000000000003</v>
      </c>
      <c r="X205" s="62">
        <v>8.2100000000000009</v>
      </c>
      <c r="Y205" s="62">
        <v>58.5</v>
      </c>
      <c r="Z205" s="62">
        <v>53</v>
      </c>
      <c r="AA205" s="62">
        <v>7.7</v>
      </c>
      <c r="AB205" s="62">
        <v>2.5</v>
      </c>
      <c r="AC205" s="62">
        <v>39.6</v>
      </c>
      <c r="AD205" s="62">
        <v>0.6</v>
      </c>
      <c r="AE205" s="62">
        <v>1.68</v>
      </c>
      <c r="AF205" s="62">
        <v>6.52</v>
      </c>
      <c r="AG205" s="62">
        <v>0.66</v>
      </c>
      <c r="AH205" s="62">
        <v>0.97</v>
      </c>
      <c r="AI205" s="62">
        <v>1.5</v>
      </c>
      <c r="AJ205" s="62">
        <v>344</v>
      </c>
      <c r="AK205" s="62">
        <v>1.5</v>
      </c>
      <c r="AL205" s="62">
        <v>67.900000000000006</v>
      </c>
      <c r="AM205" s="62">
        <v>7.04</v>
      </c>
      <c r="AN205" s="62">
        <v>182</v>
      </c>
    </row>
    <row r="206" spans="1:40" x14ac:dyDescent="0.25">
      <c r="A206" s="11" t="s">
        <v>216</v>
      </c>
      <c r="B206" s="10" t="s">
        <v>741</v>
      </c>
      <c r="C206" s="62" t="s">
        <v>679</v>
      </c>
      <c r="D206" s="27">
        <v>9</v>
      </c>
      <c r="E206" s="13">
        <v>10</v>
      </c>
      <c r="F206" s="6" t="s">
        <v>210</v>
      </c>
      <c r="G206" s="54" t="s">
        <v>229</v>
      </c>
      <c r="H206" s="54" t="s">
        <v>229</v>
      </c>
      <c r="I206" s="62">
        <v>502</v>
      </c>
      <c r="J206" s="62">
        <v>94.1</v>
      </c>
      <c r="K206" s="62">
        <v>9</v>
      </c>
      <c r="L206" s="62">
        <v>2.39</v>
      </c>
      <c r="M206" s="62">
        <v>10.7</v>
      </c>
      <c r="N206" s="62">
        <v>6.63</v>
      </c>
      <c r="O206" s="62">
        <v>1.91</v>
      </c>
      <c r="P206" s="62">
        <v>23.5</v>
      </c>
      <c r="Q206" s="62">
        <v>9.23</v>
      </c>
      <c r="R206" s="62">
        <v>4.37</v>
      </c>
      <c r="S206" s="62">
        <v>2.41</v>
      </c>
      <c r="T206" s="62">
        <v>34.9</v>
      </c>
      <c r="U206" s="62">
        <v>0.91</v>
      </c>
      <c r="V206" s="62">
        <v>8.9600000000000009</v>
      </c>
      <c r="W206" s="62">
        <v>32.6</v>
      </c>
      <c r="X206" s="62">
        <v>8.36</v>
      </c>
      <c r="Y206" s="62">
        <v>63.4</v>
      </c>
      <c r="Z206" s="62">
        <v>50.2</v>
      </c>
      <c r="AA206" s="62">
        <v>7.84</v>
      </c>
      <c r="AB206" s="62">
        <v>1.8</v>
      </c>
      <c r="AC206" s="62">
        <v>35.4</v>
      </c>
      <c r="AD206" s="62">
        <v>0.5</v>
      </c>
      <c r="AE206" s="62">
        <v>1.58</v>
      </c>
      <c r="AF206" s="62">
        <v>6.04</v>
      </c>
      <c r="AG206" s="62">
        <v>0.7</v>
      </c>
      <c r="AH206" s="62">
        <v>0.97</v>
      </c>
      <c r="AI206" s="62">
        <v>1.34</v>
      </c>
      <c r="AJ206" s="62">
        <v>293</v>
      </c>
      <c r="AK206" s="62">
        <v>1.4</v>
      </c>
      <c r="AL206" s="62">
        <v>65</v>
      </c>
      <c r="AM206" s="62">
        <v>6.42</v>
      </c>
      <c r="AN206" s="62">
        <v>173</v>
      </c>
    </row>
    <row r="207" spans="1:40" x14ac:dyDescent="0.25">
      <c r="A207" s="11" t="s">
        <v>216</v>
      </c>
      <c r="B207" s="10" t="s">
        <v>742</v>
      </c>
      <c r="C207" s="62" t="s">
        <v>680</v>
      </c>
      <c r="D207" s="27">
        <v>4</v>
      </c>
      <c r="E207" s="13">
        <v>5</v>
      </c>
      <c r="F207" s="6" t="s">
        <v>210</v>
      </c>
      <c r="G207" s="54" t="s">
        <v>229</v>
      </c>
      <c r="H207" s="54" t="s">
        <v>229</v>
      </c>
      <c r="I207" s="62">
        <v>239</v>
      </c>
      <c r="J207" s="62">
        <v>29.2</v>
      </c>
      <c r="K207" s="62">
        <v>30</v>
      </c>
      <c r="L207" s="62">
        <v>1.4</v>
      </c>
      <c r="M207" s="62">
        <v>7.38</v>
      </c>
      <c r="N207" s="62">
        <v>4.55</v>
      </c>
      <c r="O207" s="62">
        <v>1.61</v>
      </c>
      <c r="P207" s="62">
        <v>17.8</v>
      </c>
      <c r="Q207" s="62">
        <v>6.73</v>
      </c>
      <c r="R207" s="62">
        <v>3.31</v>
      </c>
      <c r="S207" s="62">
        <v>1.52</v>
      </c>
      <c r="T207" s="62">
        <v>24</v>
      </c>
      <c r="U207" s="62">
        <v>0.61</v>
      </c>
      <c r="V207" s="62">
        <v>5.89</v>
      </c>
      <c r="W207" s="62">
        <v>24.2</v>
      </c>
      <c r="X207" s="62">
        <v>6.11</v>
      </c>
      <c r="Y207" s="62">
        <v>40</v>
      </c>
      <c r="Z207" s="62">
        <v>42.2</v>
      </c>
      <c r="AA207" s="62">
        <v>5.81</v>
      </c>
      <c r="AB207" s="62">
        <v>1.6</v>
      </c>
      <c r="AC207" s="62">
        <v>124</v>
      </c>
      <c r="AD207" s="62">
        <v>0.3</v>
      </c>
      <c r="AE207" s="62">
        <v>1.1200000000000001</v>
      </c>
      <c r="AF207" s="62">
        <v>4.3499999999999996</v>
      </c>
      <c r="AG207" s="62">
        <v>0.47</v>
      </c>
      <c r="AH207" s="62">
        <v>0.65</v>
      </c>
      <c r="AI207" s="62">
        <v>1.1399999999999999</v>
      </c>
      <c r="AJ207" s="62">
        <v>248</v>
      </c>
      <c r="AK207" s="62">
        <v>2.9</v>
      </c>
      <c r="AL207" s="62">
        <v>42.3</v>
      </c>
      <c r="AM207" s="62">
        <v>4.33</v>
      </c>
      <c r="AN207" s="62">
        <v>121</v>
      </c>
    </row>
    <row r="208" spans="1:40" x14ac:dyDescent="0.25">
      <c r="A208" s="11" t="s">
        <v>216</v>
      </c>
      <c r="B208" s="10" t="s">
        <v>742</v>
      </c>
      <c r="C208" s="62" t="s">
        <v>681</v>
      </c>
      <c r="D208" s="27">
        <v>5</v>
      </c>
      <c r="E208" s="13">
        <v>6</v>
      </c>
      <c r="F208" s="6" t="s">
        <v>210</v>
      </c>
      <c r="G208" s="54" t="s">
        <v>229</v>
      </c>
      <c r="H208" s="54" t="s">
        <v>229</v>
      </c>
      <c r="I208" s="62">
        <v>335</v>
      </c>
      <c r="J208" s="62">
        <v>37.799999999999997</v>
      </c>
      <c r="K208" s="62">
        <v>26</v>
      </c>
      <c r="L208" s="62">
        <v>1.57</v>
      </c>
      <c r="M208" s="62">
        <v>11.8</v>
      </c>
      <c r="N208" s="62">
        <v>7.54</v>
      </c>
      <c r="O208" s="62">
        <v>2.63</v>
      </c>
      <c r="P208" s="62">
        <v>20.100000000000001</v>
      </c>
      <c r="Q208" s="62">
        <v>11.8</v>
      </c>
      <c r="R208" s="62">
        <v>3.74</v>
      </c>
      <c r="S208" s="62">
        <v>2.5299999999999998</v>
      </c>
      <c r="T208" s="62">
        <v>55.8</v>
      </c>
      <c r="U208" s="62">
        <v>1.01</v>
      </c>
      <c r="V208" s="62">
        <v>7.25</v>
      </c>
      <c r="W208" s="62">
        <v>47.8</v>
      </c>
      <c r="X208" s="62">
        <v>12.2</v>
      </c>
      <c r="Y208" s="62">
        <v>52.8</v>
      </c>
      <c r="Z208" s="62">
        <v>47.3</v>
      </c>
      <c r="AA208" s="62">
        <v>10.85</v>
      </c>
      <c r="AB208" s="62">
        <v>1.5</v>
      </c>
      <c r="AC208" s="62">
        <v>65.3</v>
      </c>
      <c r="AD208" s="62">
        <v>0.5</v>
      </c>
      <c r="AE208" s="62">
        <v>1.9</v>
      </c>
      <c r="AF208" s="62">
        <v>5.0199999999999996</v>
      </c>
      <c r="AG208" s="62">
        <v>0.56999999999999995</v>
      </c>
      <c r="AH208" s="62">
        <v>1.04</v>
      </c>
      <c r="AI208" s="62">
        <v>1.34</v>
      </c>
      <c r="AJ208" s="62">
        <v>321</v>
      </c>
      <c r="AK208" s="62">
        <v>1.3</v>
      </c>
      <c r="AL208" s="62">
        <v>68.599999999999994</v>
      </c>
      <c r="AM208" s="62">
        <v>6.59</v>
      </c>
      <c r="AN208" s="62">
        <v>148</v>
      </c>
    </row>
    <row r="209" spans="1:40" x14ac:dyDescent="0.25">
      <c r="A209" s="11" t="s">
        <v>216</v>
      </c>
      <c r="B209" s="10" t="s">
        <v>742</v>
      </c>
      <c r="C209" s="62" t="s">
        <v>682</v>
      </c>
      <c r="D209" s="27">
        <v>6</v>
      </c>
      <c r="E209" s="13">
        <v>7</v>
      </c>
      <c r="F209" s="6" t="s">
        <v>210</v>
      </c>
      <c r="G209" s="54" t="s">
        <v>229</v>
      </c>
      <c r="H209" s="54" t="s">
        <v>229</v>
      </c>
      <c r="I209" s="62">
        <v>223</v>
      </c>
      <c r="J209" s="62">
        <v>27.6</v>
      </c>
      <c r="K209" s="62">
        <v>29</v>
      </c>
      <c r="L209" s="62">
        <v>1.1399999999999999</v>
      </c>
      <c r="M209" s="62">
        <v>5.26</v>
      </c>
      <c r="N209" s="62">
        <v>3.72</v>
      </c>
      <c r="O209" s="62">
        <v>1.1200000000000001</v>
      </c>
      <c r="P209" s="62">
        <v>17.7</v>
      </c>
      <c r="Q209" s="62">
        <v>5.24</v>
      </c>
      <c r="R209" s="62">
        <v>3.28</v>
      </c>
      <c r="S209" s="62">
        <v>1.23</v>
      </c>
      <c r="T209" s="62">
        <v>20.2</v>
      </c>
      <c r="U209" s="62">
        <v>0.5</v>
      </c>
      <c r="V209" s="62">
        <v>6.21</v>
      </c>
      <c r="W209" s="62">
        <v>19.600000000000001</v>
      </c>
      <c r="X209" s="62">
        <v>4.7300000000000004</v>
      </c>
      <c r="Y209" s="62">
        <v>41.8</v>
      </c>
      <c r="Z209" s="62">
        <v>43.7</v>
      </c>
      <c r="AA209" s="62">
        <v>4.0999999999999996</v>
      </c>
      <c r="AB209" s="62">
        <v>1.4</v>
      </c>
      <c r="AC209" s="62">
        <v>115.5</v>
      </c>
      <c r="AD209" s="62">
        <v>0.4</v>
      </c>
      <c r="AE209" s="62">
        <v>0.82</v>
      </c>
      <c r="AF209" s="62">
        <v>4.3899999999999997</v>
      </c>
      <c r="AG209" s="62">
        <v>0.49</v>
      </c>
      <c r="AH209" s="62">
        <v>0.51</v>
      </c>
      <c r="AI209" s="62">
        <v>1.1399999999999999</v>
      </c>
      <c r="AJ209" s="62">
        <v>246</v>
      </c>
      <c r="AK209" s="62">
        <v>2.2999999999999998</v>
      </c>
      <c r="AL209" s="62">
        <v>35.6</v>
      </c>
      <c r="AM209" s="62">
        <v>3.37</v>
      </c>
      <c r="AN209" s="62">
        <v>129</v>
      </c>
    </row>
    <row r="210" spans="1:40" x14ac:dyDescent="0.25">
      <c r="A210" s="11" t="s">
        <v>216</v>
      </c>
      <c r="B210" s="10" t="s">
        <v>742</v>
      </c>
      <c r="C210" s="62" t="s">
        <v>683</v>
      </c>
      <c r="D210" s="27">
        <v>7</v>
      </c>
      <c r="E210" s="13">
        <v>8</v>
      </c>
      <c r="F210" s="6" t="s">
        <v>210</v>
      </c>
      <c r="G210" s="54" t="s">
        <v>229</v>
      </c>
      <c r="H210" s="54" t="s">
        <v>229</v>
      </c>
      <c r="I210" s="62">
        <v>238</v>
      </c>
      <c r="J210" s="62">
        <v>30.2</v>
      </c>
      <c r="K210" s="62">
        <v>28</v>
      </c>
      <c r="L210" s="62">
        <v>1.24</v>
      </c>
      <c r="M210" s="62">
        <v>4.49</v>
      </c>
      <c r="N210" s="62">
        <v>3</v>
      </c>
      <c r="O210" s="62">
        <v>0.86</v>
      </c>
      <c r="P210" s="62">
        <v>18.3</v>
      </c>
      <c r="Q210" s="62">
        <v>4.1100000000000003</v>
      </c>
      <c r="R210" s="62">
        <v>3.07</v>
      </c>
      <c r="S210" s="62">
        <v>1.03</v>
      </c>
      <c r="T210" s="62">
        <v>18.399999999999999</v>
      </c>
      <c r="U210" s="62">
        <v>0.43</v>
      </c>
      <c r="V210" s="62">
        <v>5.74</v>
      </c>
      <c r="W210" s="62">
        <v>17</v>
      </c>
      <c r="X210" s="62">
        <v>4.13</v>
      </c>
      <c r="Y210" s="62">
        <v>44</v>
      </c>
      <c r="Z210" s="62">
        <v>42.5</v>
      </c>
      <c r="AA210" s="62">
        <v>3.01</v>
      </c>
      <c r="AB210" s="62">
        <v>1.3</v>
      </c>
      <c r="AC210" s="62">
        <v>130</v>
      </c>
      <c r="AD210" s="62">
        <v>0.4</v>
      </c>
      <c r="AE210" s="62">
        <v>0.67</v>
      </c>
      <c r="AF210" s="62">
        <v>4.24</v>
      </c>
      <c r="AG210" s="62">
        <v>0.49</v>
      </c>
      <c r="AH210" s="62">
        <v>0.49</v>
      </c>
      <c r="AI210" s="62">
        <v>1.1200000000000001</v>
      </c>
      <c r="AJ210" s="62">
        <v>236</v>
      </c>
      <c r="AK210" s="62">
        <v>2</v>
      </c>
      <c r="AL210" s="62">
        <v>29</v>
      </c>
      <c r="AM210" s="62">
        <v>3.29</v>
      </c>
      <c r="AN210" s="62">
        <v>126</v>
      </c>
    </row>
    <row r="211" spans="1:40" x14ac:dyDescent="0.25">
      <c r="A211" s="11" t="s">
        <v>216</v>
      </c>
      <c r="B211" s="10" t="s">
        <v>742</v>
      </c>
      <c r="C211" s="62" t="s">
        <v>684</v>
      </c>
      <c r="D211" s="27">
        <v>8</v>
      </c>
      <c r="E211" s="13">
        <v>9</v>
      </c>
      <c r="F211" s="6" t="s">
        <v>210</v>
      </c>
      <c r="G211" s="54" t="s">
        <v>229</v>
      </c>
      <c r="H211" s="54" t="s">
        <v>229</v>
      </c>
      <c r="I211" s="62">
        <v>289</v>
      </c>
      <c r="J211" s="62">
        <v>34.700000000000003</v>
      </c>
      <c r="K211" s="62">
        <v>33</v>
      </c>
      <c r="L211" s="62">
        <v>1.58</v>
      </c>
      <c r="M211" s="62">
        <v>5.73</v>
      </c>
      <c r="N211" s="62">
        <v>3.78</v>
      </c>
      <c r="O211" s="62">
        <v>1.1399999999999999</v>
      </c>
      <c r="P211" s="62">
        <v>19</v>
      </c>
      <c r="Q211" s="62">
        <v>5.26</v>
      </c>
      <c r="R211" s="62">
        <v>3.92</v>
      </c>
      <c r="S211" s="62">
        <v>1.31</v>
      </c>
      <c r="T211" s="62">
        <v>24.5</v>
      </c>
      <c r="U211" s="62">
        <v>0.56999999999999995</v>
      </c>
      <c r="V211" s="62">
        <v>6.27</v>
      </c>
      <c r="W211" s="62">
        <v>20</v>
      </c>
      <c r="X211" s="62">
        <v>5.2</v>
      </c>
      <c r="Y211" s="62">
        <v>48.1</v>
      </c>
      <c r="Z211" s="62">
        <v>44.1</v>
      </c>
      <c r="AA211" s="62">
        <v>4.5999999999999996</v>
      </c>
      <c r="AB211" s="62">
        <v>1.7</v>
      </c>
      <c r="AC211" s="62">
        <v>109</v>
      </c>
      <c r="AD211" s="62">
        <v>0.4</v>
      </c>
      <c r="AE211" s="62">
        <v>0.89</v>
      </c>
      <c r="AF211" s="62">
        <v>4.74</v>
      </c>
      <c r="AG211" s="62">
        <v>0.52</v>
      </c>
      <c r="AH211" s="62">
        <v>0.56000000000000005</v>
      </c>
      <c r="AI211" s="62">
        <v>1.1599999999999999</v>
      </c>
      <c r="AJ211" s="62">
        <v>260</v>
      </c>
      <c r="AK211" s="62">
        <v>2.2000000000000002</v>
      </c>
      <c r="AL211" s="62">
        <v>37.5</v>
      </c>
      <c r="AM211" s="62">
        <v>3.71</v>
      </c>
      <c r="AN211" s="62">
        <v>140</v>
      </c>
    </row>
    <row r="212" spans="1:40" x14ac:dyDescent="0.25">
      <c r="A212" s="11" t="s">
        <v>216</v>
      </c>
      <c r="B212" s="10" t="s">
        <v>742</v>
      </c>
      <c r="C212" s="62" t="s">
        <v>685</v>
      </c>
      <c r="D212" s="27">
        <v>9</v>
      </c>
      <c r="E212" s="13">
        <v>10</v>
      </c>
      <c r="F212" s="6" t="s">
        <v>210</v>
      </c>
      <c r="G212" s="54" t="s">
        <v>229</v>
      </c>
      <c r="H212" s="54" t="s">
        <v>229</v>
      </c>
      <c r="I212" s="62">
        <v>355</v>
      </c>
      <c r="J212" s="62">
        <v>47.1</v>
      </c>
      <c r="K212" s="62">
        <v>29</v>
      </c>
      <c r="L212" s="62">
        <v>1.5</v>
      </c>
      <c r="M212" s="62">
        <v>4.0199999999999996</v>
      </c>
      <c r="N212" s="62">
        <v>2.81</v>
      </c>
      <c r="O212" s="62">
        <v>0.84</v>
      </c>
      <c r="P212" s="62">
        <v>21.3</v>
      </c>
      <c r="Q212" s="62">
        <v>3.98</v>
      </c>
      <c r="R212" s="62">
        <v>4.13</v>
      </c>
      <c r="S212" s="62">
        <v>0.94</v>
      </c>
      <c r="T212" s="62">
        <v>23.1</v>
      </c>
      <c r="U212" s="62">
        <v>0.44</v>
      </c>
      <c r="V212" s="62">
        <v>7.21</v>
      </c>
      <c r="W212" s="62">
        <v>16.2</v>
      </c>
      <c r="X212" s="62">
        <v>4.2300000000000004</v>
      </c>
      <c r="Y212" s="62">
        <v>53.7</v>
      </c>
      <c r="Z212" s="62">
        <v>46.7</v>
      </c>
      <c r="AA212" s="62">
        <v>3.8</v>
      </c>
      <c r="AB212" s="62">
        <v>1.6</v>
      </c>
      <c r="AC212" s="62">
        <v>69.900000000000006</v>
      </c>
      <c r="AD212" s="62">
        <v>0.5</v>
      </c>
      <c r="AE212" s="62">
        <v>0.63</v>
      </c>
      <c r="AF212" s="62">
        <v>5.36</v>
      </c>
      <c r="AG212" s="62">
        <v>0.59</v>
      </c>
      <c r="AH212" s="62">
        <v>0.4</v>
      </c>
      <c r="AI212" s="62">
        <v>1.29</v>
      </c>
      <c r="AJ212" s="62">
        <v>256</v>
      </c>
      <c r="AK212" s="62">
        <v>1.4</v>
      </c>
      <c r="AL212" s="62">
        <v>28.4</v>
      </c>
      <c r="AM212" s="62">
        <v>2.94</v>
      </c>
      <c r="AN212" s="62">
        <v>153</v>
      </c>
    </row>
    <row r="213" spans="1:40" x14ac:dyDescent="0.25">
      <c r="A213" s="11" t="s">
        <v>216</v>
      </c>
      <c r="B213" s="10" t="s">
        <v>743</v>
      </c>
      <c r="C213" s="62" t="s">
        <v>686</v>
      </c>
      <c r="D213" s="27">
        <v>2</v>
      </c>
      <c r="E213" s="13">
        <v>3</v>
      </c>
      <c r="F213" s="6" t="s">
        <v>210</v>
      </c>
      <c r="G213" s="54" t="s">
        <v>229</v>
      </c>
      <c r="H213" s="54" t="s">
        <v>229</v>
      </c>
      <c r="I213" s="62">
        <v>303</v>
      </c>
      <c r="J213" s="62">
        <v>81.3</v>
      </c>
      <c r="K213" s="62">
        <v>9</v>
      </c>
      <c r="L213" s="62">
        <v>2.13</v>
      </c>
      <c r="M213" s="62">
        <v>11.95</v>
      </c>
      <c r="N213" s="62">
        <v>7.87</v>
      </c>
      <c r="O213" s="62">
        <v>2.63</v>
      </c>
      <c r="P213" s="62">
        <v>30.7</v>
      </c>
      <c r="Q213" s="62">
        <v>11.2</v>
      </c>
      <c r="R213" s="62">
        <v>5.38</v>
      </c>
      <c r="S213" s="62">
        <v>2.76</v>
      </c>
      <c r="T213" s="62">
        <v>52</v>
      </c>
      <c r="U213" s="62">
        <v>1.1299999999999999</v>
      </c>
      <c r="V213" s="62">
        <v>10.050000000000001</v>
      </c>
      <c r="W213" s="62">
        <v>54.7</v>
      </c>
      <c r="X213" s="62">
        <v>13.75</v>
      </c>
      <c r="Y213" s="62">
        <v>18.8</v>
      </c>
      <c r="Z213" s="62">
        <v>63.7</v>
      </c>
      <c r="AA213" s="62">
        <v>12</v>
      </c>
      <c r="AB213" s="62">
        <v>2.7</v>
      </c>
      <c r="AC213" s="62">
        <v>16.399999999999999</v>
      </c>
      <c r="AD213" s="62">
        <v>0.6</v>
      </c>
      <c r="AE213" s="62">
        <v>1.96</v>
      </c>
      <c r="AF213" s="62">
        <v>7.62</v>
      </c>
      <c r="AG213" s="62">
        <v>0.76</v>
      </c>
      <c r="AH213" s="62">
        <v>1.17</v>
      </c>
      <c r="AI213" s="62">
        <v>1.52</v>
      </c>
      <c r="AJ213" s="62">
        <v>372</v>
      </c>
      <c r="AK213" s="62">
        <v>1.1000000000000001</v>
      </c>
      <c r="AL213" s="62">
        <v>72.5</v>
      </c>
      <c r="AM213" s="62">
        <v>7.52</v>
      </c>
      <c r="AN213" s="62">
        <v>199</v>
      </c>
    </row>
    <row r="214" spans="1:40" x14ac:dyDescent="0.25">
      <c r="A214" s="11" t="s">
        <v>216</v>
      </c>
      <c r="B214" s="10" t="s">
        <v>743</v>
      </c>
      <c r="C214" s="62" t="s">
        <v>687</v>
      </c>
      <c r="D214" s="27">
        <v>3</v>
      </c>
      <c r="E214" s="13">
        <v>4</v>
      </c>
      <c r="F214" s="6" t="s">
        <v>210</v>
      </c>
      <c r="G214" s="54" t="s">
        <v>229</v>
      </c>
      <c r="H214" s="54" t="s">
        <v>229</v>
      </c>
      <c r="I214" s="62">
        <v>277</v>
      </c>
      <c r="J214" s="62">
        <v>192</v>
      </c>
      <c r="K214" s="62">
        <v>6</v>
      </c>
      <c r="L214" s="62">
        <v>3.6</v>
      </c>
      <c r="M214" s="62">
        <v>40.9</v>
      </c>
      <c r="N214" s="62">
        <v>26.8</v>
      </c>
      <c r="O214" s="62">
        <v>9.59</v>
      </c>
      <c r="P214" s="62">
        <v>30.8</v>
      </c>
      <c r="Q214" s="62">
        <v>39.9</v>
      </c>
      <c r="R214" s="62">
        <v>4.34</v>
      </c>
      <c r="S214" s="62">
        <v>9.19</v>
      </c>
      <c r="T214" s="62">
        <v>173.5</v>
      </c>
      <c r="U214" s="62">
        <v>3.59</v>
      </c>
      <c r="V214" s="62">
        <v>8.14</v>
      </c>
      <c r="W214" s="62">
        <v>179.5</v>
      </c>
      <c r="X214" s="62">
        <v>45.6</v>
      </c>
      <c r="Y214" s="62">
        <v>24</v>
      </c>
      <c r="Z214" s="62">
        <v>57.6</v>
      </c>
      <c r="AA214" s="62">
        <v>38.6</v>
      </c>
      <c r="AB214" s="62">
        <v>2.2000000000000002</v>
      </c>
      <c r="AC214" s="62">
        <v>19.7</v>
      </c>
      <c r="AD214" s="62">
        <v>0.6</v>
      </c>
      <c r="AE214" s="62">
        <v>6.32</v>
      </c>
      <c r="AF214" s="62">
        <v>6.34</v>
      </c>
      <c r="AG214" s="62">
        <v>0.68</v>
      </c>
      <c r="AH214" s="62">
        <v>3.91</v>
      </c>
      <c r="AI214" s="62">
        <v>1.1599999999999999</v>
      </c>
      <c r="AJ214" s="62">
        <v>332</v>
      </c>
      <c r="AK214" s="62">
        <v>1.1000000000000001</v>
      </c>
      <c r="AL214" s="62">
        <v>260</v>
      </c>
      <c r="AM214" s="62">
        <v>25</v>
      </c>
      <c r="AN214" s="62">
        <v>173</v>
      </c>
    </row>
    <row r="215" spans="1:40" x14ac:dyDescent="0.25">
      <c r="A215" s="11" t="s">
        <v>216</v>
      </c>
      <c r="B215" s="10" t="s">
        <v>743</v>
      </c>
      <c r="C215" s="62" t="s">
        <v>688</v>
      </c>
      <c r="D215" s="27">
        <v>4</v>
      </c>
      <c r="E215" s="13">
        <v>5</v>
      </c>
      <c r="F215" s="6" t="s">
        <v>210</v>
      </c>
      <c r="G215" s="54" t="s">
        <v>229</v>
      </c>
      <c r="H215" s="54" t="s">
        <v>229</v>
      </c>
      <c r="I215" s="62">
        <v>327</v>
      </c>
      <c r="J215" s="62">
        <v>252</v>
      </c>
      <c r="K215" s="62">
        <v>7</v>
      </c>
      <c r="L215" s="62">
        <v>4.12</v>
      </c>
      <c r="M215" s="62">
        <v>63.1</v>
      </c>
      <c r="N215" s="62">
        <v>39.6</v>
      </c>
      <c r="O215" s="62">
        <v>14.5</v>
      </c>
      <c r="P215" s="62">
        <v>28.8</v>
      </c>
      <c r="Q215" s="62">
        <v>62.2</v>
      </c>
      <c r="R215" s="62">
        <v>4.87</v>
      </c>
      <c r="S215" s="62">
        <v>13.75</v>
      </c>
      <c r="T215" s="62">
        <v>269</v>
      </c>
      <c r="U215" s="62">
        <v>5.33</v>
      </c>
      <c r="V215" s="62">
        <v>9.0500000000000007</v>
      </c>
      <c r="W215" s="62">
        <v>276</v>
      </c>
      <c r="X215" s="62">
        <v>69</v>
      </c>
      <c r="Y215" s="62">
        <v>32.4</v>
      </c>
      <c r="Z215" s="62">
        <v>64.5</v>
      </c>
      <c r="AA215" s="62">
        <v>60</v>
      </c>
      <c r="AB215" s="62">
        <v>2.4</v>
      </c>
      <c r="AC215" s="62">
        <v>26.9</v>
      </c>
      <c r="AD215" s="62">
        <v>0.6</v>
      </c>
      <c r="AE215" s="62">
        <v>9.82</v>
      </c>
      <c r="AF215" s="62">
        <v>6.59</v>
      </c>
      <c r="AG215" s="62">
        <v>0.72</v>
      </c>
      <c r="AH215" s="62">
        <v>5.95</v>
      </c>
      <c r="AI215" s="62">
        <v>1.46</v>
      </c>
      <c r="AJ215" s="62">
        <v>373</v>
      </c>
      <c r="AK215" s="62">
        <v>3.2</v>
      </c>
      <c r="AL215" s="62">
        <v>404</v>
      </c>
      <c r="AM215" s="62">
        <v>38.700000000000003</v>
      </c>
      <c r="AN215" s="62">
        <v>184</v>
      </c>
    </row>
    <row r="216" spans="1:40" x14ac:dyDescent="0.25">
      <c r="A216" s="11" t="s">
        <v>216</v>
      </c>
      <c r="B216" s="10" t="s">
        <v>743</v>
      </c>
      <c r="C216" s="62" t="s">
        <v>689</v>
      </c>
      <c r="D216" s="27">
        <v>5</v>
      </c>
      <c r="E216" s="13">
        <v>6</v>
      </c>
      <c r="F216" s="6" t="s">
        <v>210</v>
      </c>
      <c r="G216" s="54" t="s">
        <v>229</v>
      </c>
      <c r="H216" s="54" t="s">
        <v>229</v>
      </c>
      <c r="I216" s="62">
        <v>348</v>
      </c>
      <c r="J216" s="62">
        <v>143</v>
      </c>
      <c r="K216" s="62">
        <v>7</v>
      </c>
      <c r="L216" s="62">
        <v>2.63</v>
      </c>
      <c r="M216" s="62">
        <v>51.4</v>
      </c>
      <c r="N216" s="62">
        <v>33.4</v>
      </c>
      <c r="O216" s="62">
        <v>11.75</v>
      </c>
      <c r="P216" s="62">
        <v>28.9</v>
      </c>
      <c r="Q216" s="62">
        <v>50.6</v>
      </c>
      <c r="R216" s="62">
        <v>5.5</v>
      </c>
      <c r="S216" s="62">
        <v>11.65</v>
      </c>
      <c r="T216" s="62">
        <v>213</v>
      </c>
      <c r="U216" s="62">
        <v>4.3600000000000003</v>
      </c>
      <c r="V216" s="62">
        <v>10.65</v>
      </c>
      <c r="W216" s="62">
        <v>212</v>
      </c>
      <c r="X216" s="62">
        <v>53.6</v>
      </c>
      <c r="Y216" s="62">
        <v>39.200000000000003</v>
      </c>
      <c r="Z216" s="62">
        <v>56.3</v>
      </c>
      <c r="AA216" s="62">
        <v>48.9</v>
      </c>
      <c r="AB216" s="62">
        <v>2.4</v>
      </c>
      <c r="AC216" s="62">
        <v>29.3</v>
      </c>
      <c r="AD216" s="62">
        <v>0.7</v>
      </c>
      <c r="AE216" s="62">
        <v>7.88</v>
      </c>
      <c r="AF216" s="62">
        <v>7.99</v>
      </c>
      <c r="AG216" s="62">
        <v>0.84</v>
      </c>
      <c r="AH216" s="62">
        <v>4.8899999999999997</v>
      </c>
      <c r="AI216" s="62">
        <v>1.92</v>
      </c>
      <c r="AJ216" s="62">
        <v>373</v>
      </c>
      <c r="AK216" s="62">
        <v>1.4</v>
      </c>
      <c r="AL216" s="62">
        <v>333</v>
      </c>
      <c r="AM216" s="62">
        <v>30.6</v>
      </c>
      <c r="AN216" s="62">
        <v>222</v>
      </c>
    </row>
    <row r="217" spans="1:40" x14ac:dyDescent="0.25">
      <c r="A217" s="11" t="s">
        <v>216</v>
      </c>
      <c r="B217" s="10" t="s">
        <v>743</v>
      </c>
      <c r="C217" s="62" t="s">
        <v>690</v>
      </c>
      <c r="D217" s="27">
        <v>6</v>
      </c>
      <c r="E217" s="13">
        <v>7</v>
      </c>
      <c r="F217" s="6" t="s">
        <v>210</v>
      </c>
      <c r="G217" s="54" t="s">
        <v>229</v>
      </c>
      <c r="H217" s="54" t="s">
        <v>229</v>
      </c>
      <c r="I217" s="62">
        <v>346</v>
      </c>
      <c r="J217" s="62">
        <v>103</v>
      </c>
      <c r="K217" s="62">
        <v>5</v>
      </c>
      <c r="L217" s="62">
        <v>2.33</v>
      </c>
      <c r="M217" s="62">
        <v>46.5</v>
      </c>
      <c r="N217" s="62">
        <v>29.2</v>
      </c>
      <c r="O217" s="62">
        <v>9.91</v>
      </c>
      <c r="P217" s="62">
        <v>25.4</v>
      </c>
      <c r="Q217" s="62">
        <v>43.3</v>
      </c>
      <c r="R217" s="62">
        <v>5.23</v>
      </c>
      <c r="S217" s="62">
        <v>10.199999999999999</v>
      </c>
      <c r="T217" s="62">
        <v>170.5</v>
      </c>
      <c r="U217" s="62">
        <v>3.94</v>
      </c>
      <c r="V217" s="62">
        <v>10.45</v>
      </c>
      <c r="W217" s="62">
        <v>170</v>
      </c>
      <c r="X217" s="62">
        <v>42.6</v>
      </c>
      <c r="Y217" s="62">
        <v>43.2</v>
      </c>
      <c r="Z217" s="62">
        <v>45.9</v>
      </c>
      <c r="AA217" s="62">
        <v>40.9</v>
      </c>
      <c r="AB217" s="62">
        <v>2</v>
      </c>
      <c r="AC217" s="62">
        <v>26</v>
      </c>
      <c r="AD217" s="62">
        <v>0.7</v>
      </c>
      <c r="AE217" s="62">
        <v>7.07</v>
      </c>
      <c r="AF217" s="62">
        <v>7.32</v>
      </c>
      <c r="AG217" s="62">
        <v>0.77</v>
      </c>
      <c r="AH217" s="62">
        <v>4.2</v>
      </c>
      <c r="AI217" s="62">
        <v>2.06</v>
      </c>
      <c r="AJ217" s="62">
        <v>396</v>
      </c>
      <c r="AK217" s="62">
        <v>1.5</v>
      </c>
      <c r="AL217" s="62">
        <v>273</v>
      </c>
      <c r="AM217" s="62">
        <v>28.6</v>
      </c>
      <c r="AN217" s="62">
        <v>212</v>
      </c>
    </row>
    <row r="218" spans="1:40" x14ac:dyDescent="0.25">
      <c r="A218" s="11" t="s">
        <v>216</v>
      </c>
      <c r="B218" s="10" t="s">
        <v>743</v>
      </c>
      <c r="C218" s="62" t="s">
        <v>691</v>
      </c>
      <c r="D218" s="27">
        <v>7</v>
      </c>
      <c r="E218" s="13">
        <v>8</v>
      </c>
      <c r="F218" s="6" t="s">
        <v>210</v>
      </c>
      <c r="G218" s="54" t="s">
        <v>229</v>
      </c>
      <c r="H218" s="54" t="s">
        <v>229</v>
      </c>
      <c r="I218" s="62">
        <v>574</v>
      </c>
      <c r="J218" s="62">
        <v>104</v>
      </c>
      <c r="K218" s="62">
        <v>33</v>
      </c>
      <c r="L218" s="62">
        <v>3.41</v>
      </c>
      <c r="M218" s="62">
        <v>51.4</v>
      </c>
      <c r="N218" s="62">
        <v>32.1</v>
      </c>
      <c r="O218" s="62">
        <v>11.3</v>
      </c>
      <c r="P218" s="62">
        <v>33.299999999999997</v>
      </c>
      <c r="Q218" s="62">
        <v>51.8</v>
      </c>
      <c r="R218" s="62">
        <v>4.9000000000000004</v>
      </c>
      <c r="S218" s="62">
        <v>11.6</v>
      </c>
      <c r="T218" s="62">
        <v>220</v>
      </c>
      <c r="U218" s="62">
        <v>4.17</v>
      </c>
      <c r="V218" s="62">
        <v>9.08</v>
      </c>
      <c r="W218" s="62">
        <v>209</v>
      </c>
      <c r="X218" s="62">
        <v>51.5</v>
      </c>
      <c r="Y218" s="62">
        <v>62</v>
      </c>
      <c r="Z218" s="62">
        <v>52.4</v>
      </c>
      <c r="AA218" s="62">
        <v>48</v>
      </c>
      <c r="AB218" s="62">
        <v>1.9</v>
      </c>
      <c r="AC218" s="62">
        <v>34.9</v>
      </c>
      <c r="AD218" s="62">
        <v>0.6</v>
      </c>
      <c r="AE218" s="62">
        <v>8.14</v>
      </c>
      <c r="AF218" s="62">
        <v>6.81</v>
      </c>
      <c r="AG218" s="62">
        <v>0.72</v>
      </c>
      <c r="AH218" s="62">
        <v>4.4800000000000004</v>
      </c>
      <c r="AI218" s="62">
        <v>2.48</v>
      </c>
      <c r="AJ218" s="62">
        <v>389</v>
      </c>
      <c r="AK218" s="62">
        <v>2.1</v>
      </c>
      <c r="AL218" s="62">
        <v>327</v>
      </c>
      <c r="AM218" s="62">
        <v>28.8</v>
      </c>
      <c r="AN218" s="62">
        <v>185</v>
      </c>
    </row>
    <row r="219" spans="1:40" x14ac:dyDescent="0.25">
      <c r="A219" s="11" t="s">
        <v>216</v>
      </c>
      <c r="B219" s="10" t="s">
        <v>743</v>
      </c>
      <c r="C219" s="62" t="s">
        <v>692</v>
      </c>
      <c r="D219" s="27">
        <v>8</v>
      </c>
      <c r="E219" s="13">
        <v>9</v>
      </c>
      <c r="F219" s="6" t="s">
        <v>210</v>
      </c>
      <c r="G219" s="54" t="s">
        <v>229</v>
      </c>
      <c r="H219" s="54" t="s">
        <v>229</v>
      </c>
      <c r="I219" s="62">
        <v>596</v>
      </c>
      <c r="J219" s="62">
        <v>97.2</v>
      </c>
      <c r="K219" s="62">
        <v>5</v>
      </c>
      <c r="L219" s="62">
        <v>2.86</v>
      </c>
      <c r="M219" s="62">
        <v>43.6</v>
      </c>
      <c r="N219" s="62">
        <v>26.5</v>
      </c>
      <c r="O219" s="62">
        <v>8.7799999999999994</v>
      </c>
      <c r="P219" s="62">
        <v>25</v>
      </c>
      <c r="Q219" s="62">
        <v>43.4</v>
      </c>
      <c r="R219" s="62">
        <v>4.54</v>
      </c>
      <c r="S219" s="62">
        <v>9.49</v>
      </c>
      <c r="T219" s="62">
        <v>161.5</v>
      </c>
      <c r="U219" s="62">
        <v>3.4</v>
      </c>
      <c r="V219" s="62">
        <v>8.75</v>
      </c>
      <c r="W219" s="62">
        <v>153.5</v>
      </c>
      <c r="X219" s="62">
        <v>38.200000000000003</v>
      </c>
      <c r="Y219" s="62">
        <v>61.2</v>
      </c>
      <c r="Z219" s="62">
        <v>50.8</v>
      </c>
      <c r="AA219" s="62">
        <v>35.6</v>
      </c>
      <c r="AB219" s="62">
        <v>2.2000000000000002</v>
      </c>
      <c r="AC219" s="62">
        <v>36.299999999999997</v>
      </c>
      <c r="AD219" s="62">
        <v>0.6</v>
      </c>
      <c r="AE219" s="62">
        <v>6.82</v>
      </c>
      <c r="AF219" s="62">
        <v>6.26</v>
      </c>
      <c r="AG219" s="62">
        <v>0.68</v>
      </c>
      <c r="AH219" s="62">
        <v>3.93</v>
      </c>
      <c r="AI219" s="62">
        <v>1.98</v>
      </c>
      <c r="AJ219" s="62">
        <v>444</v>
      </c>
      <c r="AK219" s="62">
        <v>1.9</v>
      </c>
      <c r="AL219" s="62">
        <v>241</v>
      </c>
      <c r="AM219" s="62">
        <v>24.2</v>
      </c>
      <c r="AN219" s="62">
        <v>178</v>
      </c>
    </row>
    <row r="220" spans="1:40" x14ac:dyDescent="0.25">
      <c r="A220" s="11" t="s">
        <v>216</v>
      </c>
      <c r="B220" s="10" t="s">
        <v>743</v>
      </c>
      <c r="C220" s="62" t="s">
        <v>693</v>
      </c>
      <c r="D220" s="27">
        <v>9</v>
      </c>
      <c r="E220" s="13">
        <v>10</v>
      </c>
      <c r="F220" s="6" t="s">
        <v>210</v>
      </c>
      <c r="G220" s="54" t="s">
        <v>229</v>
      </c>
      <c r="H220" s="54" t="s">
        <v>229</v>
      </c>
      <c r="I220" s="62">
        <v>534</v>
      </c>
      <c r="J220" s="62">
        <v>55.6</v>
      </c>
      <c r="K220" s="62">
        <v>10</v>
      </c>
      <c r="L220" s="62">
        <v>2.15</v>
      </c>
      <c r="M220" s="62">
        <v>43.1</v>
      </c>
      <c r="N220" s="62">
        <v>28.2</v>
      </c>
      <c r="O220" s="62">
        <v>7.6</v>
      </c>
      <c r="P220" s="62">
        <v>24.2</v>
      </c>
      <c r="Q220" s="62">
        <v>37.299999999999997</v>
      </c>
      <c r="R220" s="62">
        <v>4.08</v>
      </c>
      <c r="S220" s="62">
        <v>10.25</v>
      </c>
      <c r="T220" s="62">
        <v>105</v>
      </c>
      <c r="U220" s="62">
        <v>3.45</v>
      </c>
      <c r="V220" s="62">
        <v>8.1199999999999992</v>
      </c>
      <c r="W220" s="62">
        <v>99.3</v>
      </c>
      <c r="X220" s="62">
        <v>24</v>
      </c>
      <c r="Y220" s="62">
        <v>61.1</v>
      </c>
      <c r="Z220" s="62">
        <v>50.9</v>
      </c>
      <c r="AA220" s="62">
        <v>26.2</v>
      </c>
      <c r="AB220" s="62">
        <v>1.7</v>
      </c>
      <c r="AC220" s="62">
        <v>62.3</v>
      </c>
      <c r="AD220" s="62">
        <v>0.5</v>
      </c>
      <c r="AE220" s="62">
        <v>6.38</v>
      </c>
      <c r="AF220" s="62">
        <v>5.68</v>
      </c>
      <c r="AG220" s="62">
        <v>0.67</v>
      </c>
      <c r="AH220" s="62">
        <v>3.87</v>
      </c>
      <c r="AI220" s="62">
        <v>1.48</v>
      </c>
      <c r="AJ220" s="62">
        <v>371</v>
      </c>
      <c r="AK220" s="62">
        <v>2.8</v>
      </c>
      <c r="AL220" s="62">
        <v>300</v>
      </c>
      <c r="AM220" s="62">
        <v>23.9</v>
      </c>
      <c r="AN220" s="62">
        <v>166</v>
      </c>
    </row>
    <row r="221" spans="1:40" x14ac:dyDescent="0.25">
      <c r="A221" s="11" t="s">
        <v>216</v>
      </c>
      <c r="B221" s="10" t="s">
        <v>744</v>
      </c>
      <c r="C221" s="62" t="s">
        <v>694</v>
      </c>
      <c r="D221" s="27">
        <v>0</v>
      </c>
      <c r="E221" s="13">
        <v>1</v>
      </c>
      <c r="F221" s="6" t="s">
        <v>210</v>
      </c>
      <c r="G221" s="54" t="s">
        <v>229</v>
      </c>
      <c r="H221" s="54" t="s">
        <v>229</v>
      </c>
      <c r="I221" s="62">
        <v>183.5</v>
      </c>
      <c r="J221" s="62">
        <v>25.1</v>
      </c>
      <c r="K221" s="62">
        <v>38</v>
      </c>
      <c r="L221" s="62">
        <v>1.87</v>
      </c>
      <c r="M221" s="62">
        <v>4.67</v>
      </c>
      <c r="N221" s="62">
        <v>3.19</v>
      </c>
      <c r="O221" s="62">
        <v>1.03</v>
      </c>
      <c r="P221" s="62">
        <v>27.5</v>
      </c>
      <c r="Q221" s="62">
        <v>4.9800000000000004</v>
      </c>
      <c r="R221" s="62">
        <v>5.3</v>
      </c>
      <c r="S221" s="62">
        <v>1.05</v>
      </c>
      <c r="T221" s="62">
        <v>18.899999999999999</v>
      </c>
      <c r="U221" s="62">
        <v>0.37</v>
      </c>
      <c r="V221" s="62">
        <v>10.15</v>
      </c>
      <c r="W221" s="62">
        <v>17.2</v>
      </c>
      <c r="X221" s="62">
        <v>4.4800000000000004</v>
      </c>
      <c r="Y221" s="62">
        <v>17.3</v>
      </c>
      <c r="Z221" s="62">
        <v>37.5</v>
      </c>
      <c r="AA221" s="62">
        <v>3.95</v>
      </c>
      <c r="AB221" s="62">
        <v>2.5</v>
      </c>
      <c r="AC221" s="62">
        <v>20.5</v>
      </c>
      <c r="AD221" s="62">
        <v>0.6</v>
      </c>
      <c r="AE221" s="62">
        <v>0.71</v>
      </c>
      <c r="AF221" s="62">
        <v>6.47</v>
      </c>
      <c r="AG221" s="62">
        <v>0.78</v>
      </c>
      <c r="AH221" s="62">
        <v>0.42</v>
      </c>
      <c r="AI221" s="62">
        <v>1.66</v>
      </c>
      <c r="AJ221" s="62">
        <v>354</v>
      </c>
      <c r="AK221" s="62">
        <v>1.6</v>
      </c>
      <c r="AL221" s="62">
        <v>26.9</v>
      </c>
      <c r="AM221" s="62">
        <v>3.01</v>
      </c>
      <c r="AN221" s="62">
        <v>212</v>
      </c>
    </row>
    <row r="222" spans="1:40" x14ac:dyDescent="0.25">
      <c r="A222" s="11" t="s">
        <v>216</v>
      </c>
      <c r="B222" s="10" t="s">
        <v>744</v>
      </c>
      <c r="C222" s="62" t="s">
        <v>695</v>
      </c>
      <c r="D222" s="27">
        <v>1</v>
      </c>
      <c r="E222" s="13">
        <v>2</v>
      </c>
      <c r="F222" s="6" t="s">
        <v>210</v>
      </c>
      <c r="G222" s="54" t="s">
        <v>229</v>
      </c>
      <c r="H222" s="54" t="s">
        <v>229</v>
      </c>
      <c r="I222" s="62">
        <v>229</v>
      </c>
      <c r="J222" s="62">
        <v>23</v>
      </c>
      <c r="K222" s="62">
        <v>17</v>
      </c>
      <c r="L222" s="62">
        <v>1.07</v>
      </c>
      <c r="M222" s="62">
        <v>2.93</v>
      </c>
      <c r="N222" s="62">
        <v>1.7</v>
      </c>
      <c r="O222" s="62">
        <v>0.66</v>
      </c>
      <c r="P222" s="62">
        <v>26.2</v>
      </c>
      <c r="Q222" s="62">
        <v>2.65</v>
      </c>
      <c r="R222" s="62">
        <v>3.9</v>
      </c>
      <c r="S222" s="62">
        <v>0.66</v>
      </c>
      <c r="T222" s="62">
        <v>10.8</v>
      </c>
      <c r="U222" s="62">
        <v>0.3</v>
      </c>
      <c r="V222" s="62">
        <v>7.11</v>
      </c>
      <c r="W222" s="62">
        <v>11.6</v>
      </c>
      <c r="X222" s="62">
        <v>2.78</v>
      </c>
      <c r="Y222" s="62">
        <v>11.5</v>
      </c>
      <c r="Z222" s="62">
        <v>49.5</v>
      </c>
      <c r="AA222" s="62">
        <v>2.48</v>
      </c>
      <c r="AB222" s="62">
        <v>1.5</v>
      </c>
      <c r="AC222" s="62">
        <v>8.1999999999999993</v>
      </c>
      <c r="AD222" s="62">
        <v>0.5</v>
      </c>
      <c r="AE222" s="62">
        <v>0.42</v>
      </c>
      <c r="AF222" s="62">
        <v>5.0999999999999996</v>
      </c>
      <c r="AG222" s="62">
        <v>0.57999999999999996</v>
      </c>
      <c r="AH222" s="62">
        <v>0.26</v>
      </c>
      <c r="AI222" s="62">
        <v>1.24</v>
      </c>
      <c r="AJ222" s="62">
        <v>269</v>
      </c>
      <c r="AK222" s="62">
        <v>1.1000000000000001</v>
      </c>
      <c r="AL222" s="62">
        <v>15.4</v>
      </c>
      <c r="AM222" s="62">
        <v>1.85</v>
      </c>
      <c r="AN222" s="62">
        <v>153</v>
      </c>
    </row>
    <row r="223" spans="1:40" x14ac:dyDescent="0.25">
      <c r="A223" s="11" t="s">
        <v>216</v>
      </c>
      <c r="B223" s="10" t="s">
        <v>744</v>
      </c>
      <c r="C223" s="62" t="s">
        <v>696</v>
      </c>
      <c r="D223" s="27">
        <v>2</v>
      </c>
      <c r="E223" s="13">
        <v>3</v>
      </c>
      <c r="F223" s="6" t="s">
        <v>210</v>
      </c>
      <c r="G223" s="54" t="s">
        <v>229</v>
      </c>
      <c r="H223" s="54" t="s">
        <v>229</v>
      </c>
      <c r="I223" s="62">
        <v>254</v>
      </c>
      <c r="J223" s="62">
        <v>34.700000000000003</v>
      </c>
      <c r="K223" s="62">
        <v>13</v>
      </c>
      <c r="L223" s="62">
        <v>1.19</v>
      </c>
      <c r="M223" s="62">
        <v>7.47</v>
      </c>
      <c r="N223" s="62">
        <v>5.51</v>
      </c>
      <c r="O223" s="62">
        <v>1.39</v>
      </c>
      <c r="P223" s="62">
        <v>23</v>
      </c>
      <c r="Q223" s="62">
        <v>6.45</v>
      </c>
      <c r="R223" s="62">
        <v>2.96</v>
      </c>
      <c r="S223" s="62">
        <v>1.78</v>
      </c>
      <c r="T223" s="62">
        <v>14.2</v>
      </c>
      <c r="U223" s="62">
        <v>0.68</v>
      </c>
      <c r="V223" s="62">
        <v>5.31</v>
      </c>
      <c r="W223" s="62">
        <v>16.899999999999999</v>
      </c>
      <c r="X223" s="62">
        <v>3.9</v>
      </c>
      <c r="Y223" s="62">
        <v>25.7</v>
      </c>
      <c r="Z223" s="62">
        <v>46.7</v>
      </c>
      <c r="AA223" s="62">
        <v>4.9000000000000004</v>
      </c>
      <c r="AB223" s="62">
        <v>1.2</v>
      </c>
      <c r="AC223" s="62">
        <v>87.3</v>
      </c>
      <c r="AD223" s="62">
        <v>0.3</v>
      </c>
      <c r="AE223" s="62">
        <v>1.06</v>
      </c>
      <c r="AF223" s="62">
        <v>4.17</v>
      </c>
      <c r="AG223" s="62">
        <v>0.43</v>
      </c>
      <c r="AH223" s="62">
        <v>0.74</v>
      </c>
      <c r="AI223" s="62">
        <v>1.1100000000000001</v>
      </c>
      <c r="AJ223" s="62">
        <v>259</v>
      </c>
      <c r="AK223" s="62">
        <v>2.1</v>
      </c>
      <c r="AL223" s="62">
        <v>44.7</v>
      </c>
      <c r="AM223" s="62">
        <v>4.9400000000000004</v>
      </c>
      <c r="AN223" s="62">
        <v>114</v>
      </c>
    </row>
    <row r="224" spans="1:40" x14ac:dyDescent="0.25">
      <c r="A224" s="11" t="s">
        <v>216</v>
      </c>
      <c r="B224" s="10" t="s">
        <v>745</v>
      </c>
      <c r="C224" s="62" t="s">
        <v>697</v>
      </c>
      <c r="D224" s="27">
        <v>1</v>
      </c>
      <c r="E224" s="13">
        <v>2</v>
      </c>
      <c r="F224" s="6" t="s">
        <v>210</v>
      </c>
      <c r="G224" s="54" t="s">
        <v>229</v>
      </c>
      <c r="H224" s="54" t="s">
        <v>229</v>
      </c>
      <c r="I224" s="62">
        <v>265</v>
      </c>
      <c r="J224" s="62">
        <v>17.399999999999999</v>
      </c>
      <c r="K224" s="62">
        <v>17</v>
      </c>
      <c r="L224" s="62">
        <v>2.39</v>
      </c>
      <c r="M224" s="62">
        <v>2.4500000000000002</v>
      </c>
      <c r="N224" s="62">
        <v>1.72</v>
      </c>
      <c r="O224" s="62">
        <v>0.55000000000000004</v>
      </c>
      <c r="P224" s="62">
        <v>24.6</v>
      </c>
      <c r="Q224" s="62">
        <v>2.33</v>
      </c>
      <c r="R224" s="62">
        <v>3.12</v>
      </c>
      <c r="S224" s="62">
        <v>0.56999999999999995</v>
      </c>
      <c r="T224" s="62">
        <v>11.4</v>
      </c>
      <c r="U224" s="62">
        <v>0.33</v>
      </c>
      <c r="V224" s="62">
        <v>5.38</v>
      </c>
      <c r="W224" s="62">
        <v>9.1999999999999993</v>
      </c>
      <c r="X224" s="62">
        <v>2.4500000000000002</v>
      </c>
      <c r="Y224" s="62">
        <v>25.9</v>
      </c>
      <c r="Z224" s="62">
        <v>48</v>
      </c>
      <c r="AA224" s="62">
        <v>1.96</v>
      </c>
      <c r="AB224" s="62">
        <v>1.4</v>
      </c>
      <c r="AC224" s="62">
        <v>17</v>
      </c>
      <c r="AD224" s="62">
        <v>0.4</v>
      </c>
      <c r="AE224" s="62">
        <v>0.41</v>
      </c>
      <c r="AF224" s="62">
        <v>4.59</v>
      </c>
      <c r="AG224" s="62">
        <v>0.43</v>
      </c>
      <c r="AH224" s="62">
        <v>0.28000000000000003</v>
      </c>
      <c r="AI224" s="62">
        <v>1.36</v>
      </c>
      <c r="AJ224" s="62">
        <v>326</v>
      </c>
      <c r="AK224" s="62">
        <v>1.1000000000000001</v>
      </c>
      <c r="AL224" s="62">
        <v>15.7</v>
      </c>
      <c r="AM224" s="62">
        <v>1.88</v>
      </c>
      <c r="AN224" s="62">
        <v>121</v>
      </c>
    </row>
    <row r="225" spans="1:40" x14ac:dyDescent="0.25">
      <c r="A225" s="11" t="s">
        <v>216</v>
      </c>
      <c r="B225" s="10" t="s">
        <v>745</v>
      </c>
      <c r="C225" s="62" t="s">
        <v>698</v>
      </c>
      <c r="D225" s="27">
        <v>2</v>
      </c>
      <c r="E225" s="13">
        <v>3</v>
      </c>
      <c r="F225" s="6" t="s">
        <v>210</v>
      </c>
      <c r="G225" s="54" t="s">
        <v>229</v>
      </c>
      <c r="H225" s="54" t="s">
        <v>229</v>
      </c>
      <c r="I225" s="62">
        <v>244</v>
      </c>
      <c r="J225" s="62">
        <v>24.2</v>
      </c>
      <c r="K225" s="62">
        <v>14</v>
      </c>
      <c r="L225" s="62">
        <v>1.1299999999999999</v>
      </c>
      <c r="M225" s="62">
        <v>5.62</v>
      </c>
      <c r="N225" s="62">
        <v>3.48</v>
      </c>
      <c r="O225" s="62">
        <v>1.3</v>
      </c>
      <c r="P225" s="62">
        <v>19.399999999999999</v>
      </c>
      <c r="Q225" s="62">
        <v>5.23</v>
      </c>
      <c r="R225" s="62">
        <v>2.78</v>
      </c>
      <c r="S225" s="62">
        <v>1.27</v>
      </c>
      <c r="T225" s="62">
        <v>14.6</v>
      </c>
      <c r="U225" s="62">
        <v>0.5</v>
      </c>
      <c r="V225" s="62">
        <v>4.5999999999999996</v>
      </c>
      <c r="W225" s="62">
        <v>16</v>
      </c>
      <c r="X225" s="62">
        <v>4.12</v>
      </c>
      <c r="Y225" s="62">
        <v>32.9</v>
      </c>
      <c r="Z225" s="62">
        <v>39.1</v>
      </c>
      <c r="AA225" s="62">
        <v>4.53</v>
      </c>
      <c r="AB225" s="62">
        <v>1</v>
      </c>
      <c r="AC225" s="62">
        <v>141</v>
      </c>
      <c r="AD225" s="62">
        <v>0.3</v>
      </c>
      <c r="AE225" s="62">
        <v>0.83</v>
      </c>
      <c r="AF225" s="62">
        <v>3.3</v>
      </c>
      <c r="AG225" s="62">
        <v>0.39</v>
      </c>
      <c r="AH225" s="62">
        <v>0.59</v>
      </c>
      <c r="AI225" s="62">
        <v>0.9</v>
      </c>
      <c r="AJ225" s="62">
        <v>224</v>
      </c>
      <c r="AK225" s="62">
        <v>2.9</v>
      </c>
      <c r="AL225" s="62">
        <v>31.2</v>
      </c>
      <c r="AM225" s="62">
        <v>3.85</v>
      </c>
      <c r="AN225" s="62">
        <v>99</v>
      </c>
    </row>
    <row r="226" spans="1:40" x14ac:dyDescent="0.25">
      <c r="A226" s="11" t="s">
        <v>216</v>
      </c>
      <c r="B226" s="10" t="s">
        <v>746</v>
      </c>
      <c r="C226" s="62" t="s">
        <v>699</v>
      </c>
      <c r="D226" s="27">
        <v>2</v>
      </c>
      <c r="E226" s="13">
        <v>3</v>
      </c>
      <c r="F226" s="6" t="s">
        <v>210</v>
      </c>
      <c r="G226" s="54" t="s">
        <v>229</v>
      </c>
      <c r="H226" s="54" t="s">
        <v>229</v>
      </c>
      <c r="I226" s="62">
        <v>381</v>
      </c>
      <c r="J226" s="62">
        <v>60.5</v>
      </c>
      <c r="K226" s="62">
        <v>34</v>
      </c>
      <c r="L226" s="62">
        <v>1.24</v>
      </c>
      <c r="M226" s="62">
        <v>5.63</v>
      </c>
      <c r="N226" s="62">
        <v>3.65</v>
      </c>
      <c r="O226" s="62">
        <v>1.29</v>
      </c>
      <c r="P226" s="62">
        <v>25.3</v>
      </c>
      <c r="Q226" s="62">
        <v>5.14</v>
      </c>
      <c r="R226" s="62">
        <v>3.57</v>
      </c>
      <c r="S226" s="62">
        <v>1.25</v>
      </c>
      <c r="T226" s="62">
        <v>25.4</v>
      </c>
      <c r="U226" s="62">
        <v>0.53</v>
      </c>
      <c r="V226" s="62">
        <v>6.32</v>
      </c>
      <c r="W226" s="62">
        <v>22.3</v>
      </c>
      <c r="X226" s="62">
        <v>5.77</v>
      </c>
      <c r="Y226" s="62">
        <v>20.6</v>
      </c>
      <c r="Z226" s="62">
        <v>55.7</v>
      </c>
      <c r="AA226" s="62">
        <v>4.67</v>
      </c>
      <c r="AB226" s="62">
        <v>1.8</v>
      </c>
      <c r="AC226" s="62">
        <v>33.200000000000003</v>
      </c>
      <c r="AD226" s="62">
        <v>0.4</v>
      </c>
      <c r="AE226" s="62">
        <v>0.93</v>
      </c>
      <c r="AF226" s="62">
        <v>4.8099999999999996</v>
      </c>
      <c r="AG226" s="62">
        <v>0.52</v>
      </c>
      <c r="AH226" s="62">
        <v>0.5</v>
      </c>
      <c r="AI226" s="62">
        <v>1.18</v>
      </c>
      <c r="AJ226" s="62">
        <v>347</v>
      </c>
      <c r="AK226" s="62">
        <v>6.9</v>
      </c>
      <c r="AL226" s="62">
        <v>35.5</v>
      </c>
      <c r="AM226" s="62">
        <v>3.98</v>
      </c>
      <c r="AN226" s="62">
        <v>137</v>
      </c>
    </row>
    <row r="227" spans="1:40" x14ac:dyDescent="0.25">
      <c r="A227" s="11" t="s">
        <v>216</v>
      </c>
      <c r="B227" s="10" t="s">
        <v>746</v>
      </c>
      <c r="C227" s="62" t="s">
        <v>700</v>
      </c>
      <c r="D227" s="27">
        <v>3</v>
      </c>
      <c r="E227" s="13">
        <v>4</v>
      </c>
      <c r="F227" s="6" t="s">
        <v>210</v>
      </c>
      <c r="G227" s="54" t="s">
        <v>229</v>
      </c>
      <c r="H227" s="54" t="s">
        <v>229</v>
      </c>
      <c r="I227" s="62">
        <v>677</v>
      </c>
      <c r="J227" s="62">
        <v>151</v>
      </c>
      <c r="K227" s="62">
        <v>40</v>
      </c>
      <c r="L227" s="62">
        <v>1.54</v>
      </c>
      <c r="M227" s="62">
        <v>5.48</v>
      </c>
      <c r="N227" s="62">
        <v>3.8</v>
      </c>
      <c r="O227" s="62">
        <v>1.29</v>
      </c>
      <c r="P227" s="62">
        <v>25.3</v>
      </c>
      <c r="Q227" s="62">
        <v>4.83</v>
      </c>
      <c r="R227" s="62">
        <v>3.32</v>
      </c>
      <c r="S227" s="62">
        <v>1.21</v>
      </c>
      <c r="T227" s="62">
        <v>26.2</v>
      </c>
      <c r="U227" s="62">
        <v>0.62</v>
      </c>
      <c r="V227" s="62">
        <v>5.36</v>
      </c>
      <c r="W227" s="62">
        <v>23.1</v>
      </c>
      <c r="X227" s="62">
        <v>5.83</v>
      </c>
      <c r="Y227" s="62">
        <v>16.399999999999999</v>
      </c>
      <c r="Z227" s="62">
        <v>62.2</v>
      </c>
      <c r="AA227" s="62">
        <v>4.34</v>
      </c>
      <c r="AB227" s="62">
        <v>1.3</v>
      </c>
      <c r="AC227" s="62">
        <v>16.8</v>
      </c>
      <c r="AD227" s="62">
        <v>0.4</v>
      </c>
      <c r="AE227" s="62">
        <v>0.92</v>
      </c>
      <c r="AF227" s="62">
        <v>4.28</v>
      </c>
      <c r="AG227" s="62">
        <v>0.51</v>
      </c>
      <c r="AH227" s="62">
        <v>0.55000000000000004</v>
      </c>
      <c r="AI227" s="62">
        <v>1.2</v>
      </c>
      <c r="AJ227" s="62">
        <v>426</v>
      </c>
      <c r="AK227" s="62">
        <v>1.2</v>
      </c>
      <c r="AL227" s="62">
        <v>32.5</v>
      </c>
      <c r="AM227" s="62">
        <v>3.82</v>
      </c>
      <c r="AN227" s="62">
        <v>115</v>
      </c>
    </row>
    <row r="228" spans="1:40" x14ac:dyDescent="0.25">
      <c r="A228" s="11" t="s">
        <v>216</v>
      </c>
      <c r="B228" s="10" t="s">
        <v>746</v>
      </c>
      <c r="C228" s="62" t="s">
        <v>701</v>
      </c>
      <c r="D228" s="27">
        <v>4</v>
      </c>
      <c r="E228" s="13">
        <v>5</v>
      </c>
      <c r="F228" s="6" t="s">
        <v>210</v>
      </c>
      <c r="G228" s="54" t="s">
        <v>229</v>
      </c>
      <c r="H228" s="54" t="s">
        <v>229</v>
      </c>
      <c r="I228" s="62">
        <v>375</v>
      </c>
      <c r="J228" s="62">
        <v>44.8</v>
      </c>
      <c r="K228" s="62">
        <v>56</v>
      </c>
      <c r="L228" s="62">
        <v>1.72</v>
      </c>
      <c r="M228" s="62">
        <v>6.27</v>
      </c>
      <c r="N228" s="62">
        <v>3.98</v>
      </c>
      <c r="O228" s="62">
        <v>1.19</v>
      </c>
      <c r="P228" s="62">
        <v>20.6</v>
      </c>
      <c r="Q228" s="62">
        <v>5.15</v>
      </c>
      <c r="R228" s="62">
        <v>2.86</v>
      </c>
      <c r="S228" s="62">
        <v>1.24</v>
      </c>
      <c r="T228" s="62">
        <v>19.399999999999999</v>
      </c>
      <c r="U228" s="62">
        <v>0.64</v>
      </c>
      <c r="V228" s="62">
        <v>4.78</v>
      </c>
      <c r="W228" s="62">
        <v>20.2</v>
      </c>
      <c r="X228" s="62">
        <v>5.17</v>
      </c>
      <c r="Y228" s="62">
        <v>29.5</v>
      </c>
      <c r="Z228" s="62">
        <v>46.6</v>
      </c>
      <c r="AA228" s="62">
        <v>4.1100000000000003</v>
      </c>
      <c r="AB228" s="62">
        <v>1.2</v>
      </c>
      <c r="AC228" s="62">
        <v>68.2</v>
      </c>
      <c r="AD228" s="62">
        <v>0.3</v>
      </c>
      <c r="AE228" s="62">
        <v>0.94</v>
      </c>
      <c r="AF228" s="62">
        <v>3.37</v>
      </c>
      <c r="AG228" s="62">
        <v>0.46</v>
      </c>
      <c r="AH228" s="62">
        <v>0.56000000000000005</v>
      </c>
      <c r="AI228" s="62">
        <v>0.89</v>
      </c>
      <c r="AJ228" s="62">
        <v>315</v>
      </c>
      <c r="AK228" s="62">
        <v>8.6</v>
      </c>
      <c r="AL228" s="62">
        <v>31.1</v>
      </c>
      <c r="AM228" s="62">
        <v>3.82</v>
      </c>
      <c r="AN228" s="62">
        <v>101</v>
      </c>
    </row>
    <row r="229" spans="1:40" x14ac:dyDescent="0.25">
      <c r="A229" s="11" t="s">
        <v>216</v>
      </c>
      <c r="B229" s="10" t="s">
        <v>746</v>
      </c>
      <c r="C229" s="62" t="s">
        <v>702</v>
      </c>
      <c r="D229" s="27">
        <v>5</v>
      </c>
      <c r="E229" s="13">
        <v>6</v>
      </c>
      <c r="F229" s="6" t="s">
        <v>210</v>
      </c>
      <c r="G229" s="54" t="s">
        <v>229</v>
      </c>
      <c r="H229" s="54" t="s">
        <v>229</v>
      </c>
      <c r="I229" s="62">
        <v>514</v>
      </c>
      <c r="J229" s="62">
        <v>38.9</v>
      </c>
      <c r="K229" s="62">
        <v>45</v>
      </c>
      <c r="L229" s="62">
        <v>2.8</v>
      </c>
      <c r="M229" s="62">
        <v>9.94</v>
      </c>
      <c r="N229" s="62">
        <v>6.93</v>
      </c>
      <c r="O229" s="62">
        <v>2.25</v>
      </c>
      <c r="P229" s="62">
        <v>21.5</v>
      </c>
      <c r="Q229" s="62">
        <v>8.25</v>
      </c>
      <c r="R229" s="62">
        <v>2.86</v>
      </c>
      <c r="S229" s="62">
        <v>2.0499999999999998</v>
      </c>
      <c r="T229" s="62">
        <v>30.7</v>
      </c>
      <c r="U229" s="62">
        <v>0.94</v>
      </c>
      <c r="V229" s="62">
        <v>4.97</v>
      </c>
      <c r="W229" s="62">
        <v>32.700000000000003</v>
      </c>
      <c r="X229" s="62">
        <v>8.57</v>
      </c>
      <c r="Y229" s="62">
        <v>37.9</v>
      </c>
      <c r="Z229" s="62">
        <v>54.6</v>
      </c>
      <c r="AA229" s="62">
        <v>8.09</v>
      </c>
      <c r="AB229" s="62">
        <v>1.7</v>
      </c>
      <c r="AC229" s="62">
        <v>77.400000000000006</v>
      </c>
      <c r="AD229" s="62">
        <v>0.4</v>
      </c>
      <c r="AE229" s="62">
        <v>1.48</v>
      </c>
      <c r="AF229" s="62">
        <v>3.44</v>
      </c>
      <c r="AG229" s="62">
        <v>0.49</v>
      </c>
      <c r="AH229" s="62">
        <v>1.02</v>
      </c>
      <c r="AI229" s="62">
        <v>0.89</v>
      </c>
      <c r="AJ229" s="62">
        <v>310</v>
      </c>
      <c r="AK229" s="62">
        <v>3.3</v>
      </c>
      <c r="AL229" s="62">
        <v>43.6</v>
      </c>
      <c r="AM229" s="62">
        <v>7.1</v>
      </c>
      <c r="AN229" s="62">
        <v>102</v>
      </c>
    </row>
    <row r="230" spans="1:40" x14ac:dyDescent="0.25">
      <c r="A230" s="11" t="s">
        <v>216</v>
      </c>
      <c r="B230" s="10" t="s">
        <v>746</v>
      </c>
      <c r="C230" s="62" t="s">
        <v>703</v>
      </c>
      <c r="D230" s="27">
        <v>8</v>
      </c>
      <c r="E230" s="13">
        <v>9</v>
      </c>
      <c r="F230" s="6" t="s">
        <v>210</v>
      </c>
      <c r="G230" s="54" t="s">
        <v>229</v>
      </c>
      <c r="H230" s="54" t="s">
        <v>229</v>
      </c>
      <c r="I230" s="62">
        <v>387</v>
      </c>
      <c r="J230" s="62">
        <v>26.6</v>
      </c>
      <c r="K230" s="62">
        <v>50</v>
      </c>
      <c r="L230" s="62">
        <v>1.88</v>
      </c>
      <c r="M230" s="62">
        <v>12.35</v>
      </c>
      <c r="N230" s="62">
        <v>8.9700000000000006</v>
      </c>
      <c r="O230" s="62">
        <v>2.2400000000000002</v>
      </c>
      <c r="P230" s="62">
        <v>21.3</v>
      </c>
      <c r="Q230" s="62">
        <v>11.6</v>
      </c>
      <c r="R230" s="62">
        <v>2.86</v>
      </c>
      <c r="S230" s="62">
        <v>2.92</v>
      </c>
      <c r="T230" s="62">
        <v>48.8</v>
      </c>
      <c r="U230" s="62">
        <v>1.1599999999999999</v>
      </c>
      <c r="V230" s="62">
        <v>5.04</v>
      </c>
      <c r="W230" s="62">
        <v>37.299999999999997</v>
      </c>
      <c r="X230" s="62">
        <v>9.0500000000000007</v>
      </c>
      <c r="Y230" s="62">
        <v>43.9</v>
      </c>
      <c r="Z230" s="62">
        <v>59.4</v>
      </c>
      <c r="AA230" s="62">
        <v>7.7</v>
      </c>
      <c r="AB230" s="62">
        <v>1.3</v>
      </c>
      <c r="AC230" s="62">
        <v>51.2</v>
      </c>
      <c r="AD230" s="62">
        <v>0.3</v>
      </c>
      <c r="AE230" s="62">
        <v>1.88</v>
      </c>
      <c r="AF230" s="62">
        <v>3.59</v>
      </c>
      <c r="AG230" s="62">
        <v>0.47</v>
      </c>
      <c r="AH230" s="62">
        <v>1.2</v>
      </c>
      <c r="AI230" s="62">
        <v>0.88</v>
      </c>
      <c r="AJ230" s="62">
        <v>264</v>
      </c>
      <c r="AK230" s="62">
        <v>1.1000000000000001</v>
      </c>
      <c r="AL230" s="62">
        <v>96.4</v>
      </c>
      <c r="AM230" s="62">
        <v>6.86</v>
      </c>
      <c r="AN230" s="62">
        <v>105</v>
      </c>
    </row>
    <row r="231" spans="1:40" x14ac:dyDescent="0.25">
      <c r="A231" s="11" t="s">
        <v>216</v>
      </c>
      <c r="B231" s="10" t="s">
        <v>746</v>
      </c>
      <c r="C231" s="62" t="s">
        <v>704</v>
      </c>
      <c r="D231" s="27">
        <v>9</v>
      </c>
      <c r="E231" s="13">
        <v>10</v>
      </c>
      <c r="F231" s="6" t="s">
        <v>210</v>
      </c>
      <c r="G231" s="54" t="s">
        <v>229</v>
      </c>
      <c r="H231" s="54" t="s">
        <v>229</v>
      </c>
      <c r="I231" s="62">
        <v>274</v>
      </c>
      <c r="J231" s="62">
        <v>21.6</v>
      </c>
      <c r="K231" s="62">
        <v>59</v>
      </c>
      <c r="L231" s="62">
        <v>3.08</v>
      </c>
      <c r="M231" s="62">
        <v>5.0599999999999996</v>
      </c>
      <c r="N231" s="62">
        <v>3.39</v>
      </c>
      <c r="O231" s="62">
        <v>1.03</v>
      </c>
      <c r="P231" s="62">
        <v>17.5</v>
      </c>
      <c r="Q231" s="62">
        <v>4.58</v>
      </c>
      <c r="R231" s="62">
        <v>2.54</v>
      </c>
      <c r="S231" s="62">
        <v>1.2</v>
      </c>
      <c r="T231" s="62">
        <v>19.100000000000001</v>
      </c>
      <c r="U231" s="62">
        <v>0.51</v>
      </c>
      <c r="V231" s="62">
        <v>4.22</v>
      </c>
      <c r="W231" s="62">
        <v>16.899999999999999</v>
      </c>
      <c r="X231" s="62">
        <v>3.87</v>
      </c>
      <c r="Y231" s="62">
        <v>32.5</v>
      </c>
      <c r="Z231" s="62">
        <v>51.8</v>
      </c>
      <c r="AA231" s="62">
        <v>3.63</v>
      </c>
      <c r="AB231" s="62">
        <v>1.5</v>
      </c>
      <c r="AC231" s="62">
        <v>111.5</v>
      </c>
      <c r="AD231" s="62">
        <v>0.3</v>
      </c>
      <c r="AE231" s="62">
        <v>0.71</v>
      </c>
      <c r="AF231" s="62">
        <v>3.04</v>
      </c>
      <c r="AG231" s="62">
        <v>0.4</v>
      </c>
      <c r="AH231" s="62">
        <v>0.46</v>
      </c>
      <c r="AI231" s="62">
        <v>0.84</v>
      </c>
      <c r="AJ231" s="62">
        <v>274</v>
      </c>
      <c r="AK231" s="62">
        <v>1.2</v>
      </c>
      <c r="AL231" s="62">
        <v>37.299999999999997</v>
      </c>
      <c r="AM231" s="62">
        <v>3.4</v>
      </c>
      <c r="AN231" s="62">
        <v>89</v>
      </c>
    </row>
    <row r="232" spans="1:40" x14ac:dyDescent="0.25">
      <c r="A232" s="11" t="s">
        <v>216</v>
      </c>
      <c r="B232" s="10" t="s">
        <v>746</v>
      </c>
      <c r="C232" s="62" t="s">
        <v>705</v>
      </c>
      <c r="D232" s="27">
        <v>10</v>
      </c>
      <c r="E232" s="13">
        <v>11</v>
      </c>
      <c r="F232" s="6" t="s">
        <v>210</v>
      </c>
      <c r="G232" s="54" t="s">
        <v>229</v>
      </c>
      <c r="H232" s="54" t="s">
        <v>229</v>
      </c>
      <c r="I232" s="62">
        <v>282</v>
      </c>
      <c r="J232" s="62">
        <v>21.9</v>
      </c>
      <c r="K232" s="62">
        <v>65</v>
      </c>
      <c r="L232" s="62">
        <v>4.3499999999999996</v>
      </c>
      <c r="M232" s="62">
        <v>3.8</v>
      </c>
      <c r="N232" s="62">
        <v>2.59</v>
      </c>
      <c r="O232" s="62">
        <v>0.72</v>
      </c>
      <c r="P232" s="62">
        <v>15.8</v>
      </c>
      <c r="Q232" s="62">
        <v>3.62</v>
      </c>
      <c r="R232" s="62">
        <v>2.3199999999999998</v>
      </c>
      <c r="S232" s="62">
        <v>0.83</v>
      </c>
      <c r="T232" s="62">
        <v>14.3</v>
      </c>
      <c r="U232" s="62">
        <v>0.42</v>
      </c>
      <c r="V232" s="62">
        <v>4.24</v>
      </c>
      <c r="W232" s="62">
        <v>12.6</v>
      </c>
      <c r="X232" s="62">
        <v>2.84</v>
      </c>
      <c r="Y232" s="62">
        <v>31.5</v>
      </c>
      <c r="Z232" s="62">
        <v>52.2</v>
      </c>
      <c r="AA232" s="62">
        <v>2.5</v>
      </c>
      <c r="AB232" s="62">
        <v>1.2</v>
      </c>
      <c r="AC232" s="62">
        <v>95.4</v>
      </c>
      <c r="AD232" s="62">
        <v>0.3</v>
      </c>
      <c r="AE232" s="62">
        <v>0.55000000000000004</v>
      </c>
      <c r="AF232" s="62">
        <v>2.84</v>
      </c>
      <c r="AG232" s="62">
        <v>0.41</v>
      </c>
      <c r="AH232" s="62">
        <v>0.4</v>
      </c>
      <c r="AI232" s="62">
        <v>0.75</v>
      </c>
      <c r="AJ232" s="62">
        <v>252</v>
      </c>
      <c r="AK232" s="62">
        <v>2.5</v>
      </c>
      <c r="AL232" s="62">
        <v>26.1</v>
      </c>
      <c r="AM232" s="62">
        <v>2.38</v>
      </c>
      <c r="AN232" s="62">
        <v>88</v>
      </c>
    </row>
    <row r="233" spans="1:40" x14ac:dyDescent="0.25">
      <c r="A233" s="11" t="s">
        <v>216</v>
      </c>
      <c r="B233" s="10" t="s">
        <v>747</v>
      </c>
      <c r="C233" s="62" t="s">
        <v>349</v>
      </c>
      <c r="D233" s="27">
        <v>0</v>
      </c>
      <c r="E233" s="13">
        <v>1</v>
      </c>
      <c r="F233" s="6" t="s">
        <v>210</v>
      </c>
      <c r="G233" s="54" t="s">
        <v>229</v>
      </c>
      <c r="H233" s="54" t="s">
        <v>229</v>
      </c>
      <c r="I233" s="62">
        <v>204</v>
      </c>
      <c r="J233" s="62">
        <v>43</v>
      </c>
      <c r="K233" s="62">
        <v>185</v>
      </c>
      <c r="L233" s="62">
        <v>2.44</v>
      </c>
      <c r="M233" s="62">
        <v>5.66</v>
      </c>
      <c r="N233" s="62">
        <v>3.52</v>
      </c>
      <c r="O233" s="62">
        <v>1.07</v>
      </c>
      <c r="P233" s="62">
        <v>16.399999999999999</v>
      </c>
      <c r="Q233" s="62">
        <v>4.66</v>
      </c>
      <c r="R233" s="62">
        <v>7.59</v>
      </c>
      <c r="S233" s="62">
        <v>1.08</v>
      </c>
      <c r="T233" s="62">
        <v>22.7</v>
      </c>
      <c r="U233" s="62">
        <v>0.49</v>
      </c>
      <c r="V233" s="62">
        <v>14.35</v>
      </c>
      <c r="W233" s="62">
        <v>21.2</v>
      </c>
      <c r="X233" s="62">
        <v>5.42</v>
      </c>
      <c r="Y233" s="62">
        <v>31.4</v>
      </c>
      <c r="Z233" s="62">
        <v>38.9</v>
      </c>
      <c r="AA233" s="62">
        <v>4.62</v>
      </c>
      <c r="AB233" s="62">
        <v>2</v>
      </c>
      <c r="AC233" s="62">
        <v>34.4</v>
      </c>
      <c r="AD233" s="62">
        <v>0.9</v>
      </c>
      <c r="AE233" s="62">
        <v>0.8</v>
      </c>
      <c r="AF233" s="62">
        <v>8.73</v>
      </c>
      <c r="AG233" s="62">
        <v>0.99</v>
      </c>
      <c r="AH233" s="62">
        <v>0.45</v>
      </c>
      <c r="AI233" s="62">
        <v>1.91</v>
      </c>
      <c r="AJ233" s="62">
        <v>618</v>
      </c>
      <c r="AK233" s="62">
        <v>8.1999999999999993</v>
      </c>
      <c r="AL233" s="62">
        <v>33.6</v>
      </c>
      <c r="AM233" s="62">
        <v>3.06</v>
      </c>
      <c r="AN233" s="62">
        <v>288</v>
      </c>
    </row>
    <row r="234" spans="1:40" x14ac:dyDescent="0.25">
      <c r="A234" s="11" t="s">
        <v>216</v>
      </c>
      <c r="B234" s="10" t="s">
        <v>747</v>
      </c>
      <c r="C234" s="62" t="s">
        <v>350</v>
      </c>
      <c r="D234" s="27">
        <v>1</v>
      </c>
      <c r="E234" s="13">
        <v>2</v>
      </c>
      <c r="F234" s="6" t="s">
        <v>210</v>
      </c>
      <c r="G234" s="54" t="s">
        <v>229</v>
      </c>
      <c r="H234" s="54" t="s">
        <v>229</v>
      </c>
      <c r="I234" s="62">
        <v>282</v>
      </c>
      <c r="J234" s="62">
        <v>48.5</v>
      </c>
      <c r="K234" s="62">
        <v>192</v>
      </c>
      <c r="L234" s="62">
        <v>2.3199999999999998</v>
      </c>
      <c r="M234" s="62">
        <v>4.59</v>
      </c>
      <c r="N234" s="62">
        <v>2.83</v>
      </c>
      <c r="O234" s="62">
        <v>0.85</v>
      </c>
      <c r="P234" s="62">
        <v>16.899999999999999</v>
      </c>
      <c r="Q234" s="62">
        <v>3.51</v>
      </c>
      <c r="R234" s="62">
        <v>7.52</v>
      </c>
      <c r="S234" s="62">
        <v>0.94</v>
      </c>
      <c r="T234" s="62">
        <v>16.600000000000001</v>
      </c>
      <c r="U234" s="62">
        <v>0.46</v>
      </c>
      <c r="V234" s="62">
        <v>14.25</v>
      </c>
      <c r="W234" s="62">
        <v>17.399999999999999</v>
      </c>
      <c r="X234" s="62">
        <v>4.3</v>
      </c>
      <c r="Y234" s="62">
        <v>28</v>
      </c>
      <c r="Z234" s="62">
        <v>36</v>
      </c>
      <c r="AA234" s="62">
        <v>4.3499999999999996</v>
      </c>
      <c r="AB234" s="62">
        <v>1.9</v>
      </c>
      <c r="AC234" s="62">
        <v>32.700000000000003</v>
      </c>
      <c r="AD234" s="62">
        <v>0.9</v>
      </c>
      <c r="AE234" s="62">
        <v>0.69</v>
      </c>
      <c r="AF234" s="62">
        <v>8.18</v>
      </c>
      <c r="AG234" s="62">
        <v>0.98</v>
      </c>
      <c r="AH234" s="62">
        <v>0.4</v>
      </c>
      <c r="AI234" s="62">
        <v>1.99</v>
      </c>
      <c r="AJ234" s="62">
        <v>717</v>
      </c>
      <c r="AK234" s="62">
        <v>1.6</v>
      </c>
      <c r="AL234" s="62">
        <v>24.4</v>
      </c>
      <c r="AM234" s="62">
        <v>2.9</v>
      </c>
      <c r="AN234" s="62">
        <v>283</v>
      </c>
    </row>
    <row r="235" spans="1:40" x14ac:dyDescent="0.25">
      <c r="A235" s="11" t="s">
        <v>216</v>
      </c>
      <c r="B235" s="10" t="s">
        <v>747</v>
      </c>
      <c r="C235" s="62" t="s">
        <v>351</v>
      </c>
      <c r="D235" s="27">
        <v>2</v>
      </c>
      <c r="E235" s="13">
        <v>3</v>
      </c>
      <c r="F235" s="6" t="s">
        <v>210</v>
      </c>
      <c r="G235" s="54" t="s">
        <v>229</v>
      </c>
      <c r="H235" s="54" t="s">
        <v>229</v>
      </c>
      <c r="I235" s="62">
        <v>415</v>
      </c>
      <c r="J235" s="62">
        <v>129.5</v>
      </c>
      <c r="K235" s="62">
        <v>258</v>
      </c>
      <c r="L235" s="62">
        <v>4.4400000000000004</v>
      </c>
      <c r="M235" s="62">
        <v>17</v>
      </c>
      <c r="N235" s="62">
        <v>8.75</v>
      </c>
      <c r="O235" s="62">
        <v>4.37</v>
      </c>
      <c r="P235" s="62">
        <v>23.8</v>
      </c>
      <c r="Q235" s="62">
        <v>17.55</v>
      </c>
      <c r="R235" s="62">
        <v>4.53</v>
      </c>
      <c r="S235" s="62">
        <v>3.1</v>
      </c>
      <c r="T235" s="62">
        <v>97.4</v>
      </c>
      <c r="U235" s="62">
        <v>1.21</v>
      </c>
      <c r="V235" s="62">
        <v>8.01</v>
      </c>
      <c r="W235" s="62">
        <v>90.6</v>
      </c>
      <c r="X235" s="62">
        <v>21.8</v>
      </c>
      <c r="Y235" s="62">
        <v>51.2</v>
      </c>
      <c r="Z235" s="62">
        <v>61.4</v>
      </c>
      <c r="AA235" s="62">
        <v>17.899999999999999</v>
      </c>
      <c r="AB235" s="62">
        <v>1.6</v>
      </c>
      <c r="AC235" s="62">
        <v>42.6</v>
      </c>
      <c r="AD235" s="62">
        <v>0.6</v>
      </c>
      <c r="AE235" s="62">
        <v>2.72</v>
      </c>
      <c r="AF235" s="62">
        <v>5.9</v>
      </c>
      <c r="AG235" s="62">
        <v>0.62</v>
      </c>
      <c r="AH235" s="62">
        <v>1.18</v>
      </c>
      <c r="AI235" s="62">
        <v>1.63</v>
      </c>
      <c r="AJ235" s="62">
        <v>608</v>
      </c>
      <c r="AK235" s="62">
        <v>1.7</v>
      </c>
      <c r="AL235" s="62">
        <v>70.7</v>
      </c>
      <c r="AM235" s="62">
        <v>7.68</v>
      </c>
      <c r="AN235" s="62">
        <v>166</v>
      </c>
    </row>
    <row r="236" spans="1:40" x14ac:dyDescent="0.25">
      <c r="A236" s="11" t="s">
        <v>216</v>
      </c>
      <c r="B236" s="10" t="s">
        <v>747</v>
      </c>
      <c r="C236" s="62" t="s">
        <v>352</v>
      </c>
      <c r="D236" s="27">
        <v>4</v>
      </c>
      <c r="E236" s="13">
        <v>5</v>
      </c>
      <c r="F236" s="6" t="s">
        <v>210</v>
      </c>
      <c r="G236" s="54" t="s">
        <v>229</v>
      </c>
      <c r="H236" s="54" t="s">
        <v>229</v>
      </c>
      <c r="I236" s="62">
        <v>657</v>
      </c>
      <c r="J236" s="62">
        <v>51.9</v>
      </c>
      <c r="K236" s="62">
        <v>156</v>
      </c>
      <c r="L236" s="62">
        <v>2.35</v>
      </c>
      <c r="M236" s="62">
        <v>11.6</v>
      </c>
      <c r="N236" s="62">
        <v>7.15</v>
      </c>
      <c r="O236" s="62">
        <v>2.71</v>
      </c>
      <c r="P236" s="62">
        <v>23.9</v>
      </c>
      <c r="Q236" s="62">
        <v>10.45</v>
      </c>
      <c r="R236" s="62">
        <v>4.05</v>
      </c>
      <c r="S236" s="62">
        <v>2.36</v>
      </c>
      <c r="T236" s="62">
        <v>53.1</v>
      </c>
      <c r="U236" s="62">
        <v>1.1100000000000001</v>
      </c>
      <c r="V236" s="62">
        <v>7.43</v>
      </c>
      <c r="W236" s="62">
        <v>53.5</v>
      </c>
      <c r="X236" s="62">
        <v>12.7</v>
      </c>
      <c r="Y236" s="62">
        <v>68.400000000000006</v>
      </c>
      <c r="Z236" s="62">
        <v>66</v>
      </c>
      <c r="AA236" s="62">
        <v>12.1</v>
      </c>
      <c r="AB236" s="62">
        <v>1.3</v>
      </c>
      <c r="AC236" s="62">
        <v>56.2</v>
      </c>
      <c r="AD236" s="62">
        <v>0.5</v>
      </c>
      <c r="AE236" s="62">
        <v>1.75</v>
      </c>
      <c r="AF236" s="62">
        <v>5.23</v>
      </c>
      <c r="AG236" s="62">
        <v>0.63</v>
      </c>
      <c r="AH236" s="62">
        <v>1.05</v>
      </c>
      <c r="AI236" s="62">
        <v>1.45</v>
      </c>
      <c r="AJ236" s="62">
        <v>452</v>
      </c>
      <c r="AK236" s="62">
        <v>18.600000000000001</v>
      </c>
      <c r="AL236" s="62">
        <v>47.4</v>
      </c>
      <c r="AM236" s="62">
        <v>7.3</v>
      </c>
      <c r="AN236" s="62">
        <v>147</v>
      </c>
    </row>
    <row r="237" spans="1:40" x14ac:dyDescent="0.25">
      <c r="A237" s="11" t="s">
        <v>216</v>
      </c>
      <c r="B237" s="10" t="s">
        <v>747</v>
      </c>
      <c r="C237" s="62" t="s">
        <v>353</v>
      </c>
      <c r="D237" s="27">
        <v>7</v>
      </c>
      <c r="E237" s="13">
        <v>8</v>
      </c>
      <c r="F237" s="6" t="s">
        <v>210</v>
      </c>
      <c r="G237" s="54" t="s">
        <v>229</v>
      </c>
      <c r="H237" s="54" t="s">
        <v>229</v>
      </c>
      <c r="I237" s="62">
        <v>321</v>
      </c>
      <c r="J237" s="62">
        <v>36.700000000000003</v>
      </c>
      <c r="K237" s="62">
        <v>99</v>
      </c>
      <c r="L237" s="62">
        <v>1.86</v>
      </c>
      <c r="M237" s="62">
        <v>11.75</v>
      </c>
      <c r="N237" s="62">
        <v>8.6999999999999993</v>
      </c>
      <c r="O237" s="62">
        <v>2.17</v>
      </c>
      <c r="P237" s="62">
        <v>19.600000000000001</v>
      </c>
      <c r="Q237" s="62">
        <v>11.2</v>
      </c>
      <c r="R237" s="62">
        <v>3.65</v>
      </c>
      <c r="S237" s="62">
        <v>2.72</v>
      </c>
      <c r="T237" s="62">
        <v>59.4</v>
      </c>
      <c r="U237" s="62">
        <v>1.02</v>
      </c>
      <c r="V237" s="62">
        <v>6.68</v>
      </c>
      <c r="W237" s="62">
        <v>45.3</v>
      </c>
      <c r="X237" s="62">
        <v>10.1</v>
      </c>
      <c r="Y237" s="62">
        <v>53</v>
      </c>
      <c r="Z237" s="62">
        <v>57.4</v>
      </c>
      <c r="AA237" s="62">
        <v>9.08</v>
      </c>
      <c r="AB237" s="62">
        <v>1.7</v>
      </c>
      <c r="AC237" s="62">
        <v>50.9</v>
      </c>
      <c r="AD237" s="62">
        <v>0.4</v>
      </c>
      <c r="AE237" s="62">
        <v>1.69</v>
      </c>
      <c r="AF237" s="62">
        <v>4.6900000000000004</v>
      </c>
      <c r="AG237" s="62">
        <v>0.57999999999999996</v>
      </c>
      <c r="AH237" s="62">
        <v>1.06</v>
      </c>
      <c r="AI237" s="62">
        <v>1.1399999999999999</v>
      </c>
      <c r="AJ237" s="62">
        <v>255</v>
      </c>
      <c r="AK237" s="62">
        <v>0.7</v>
      </c>
      <c r="AL237" s="62">
        <v>114</v>
      </c>
      <c r="AM237" s="62">
        <v>6.23</v>
      </c>
      <c r="AN237" s="62">
        <v>133</v>
      </c>
    </row>
    <row r="238" spans="1:40" x14ac:dyDescent="0.25">
      <c r="A238" s="11" t="s">
        <v>216</v>
      </c>
      <c r="B238" s="10" t="s">
        <v>747</v>
      </c>
      <c r="C238" s="62" t="s">
        <v>354</v>
      </c>
      <c r="D238" s="27">
        <v>11</v>
      </c>
      <c r="E238" s="13">
        <v>12</v>
      </c>
      <c r="F238" s="6" t="s">
        <v>210</v>
      </c>
      <c r="G238" s="54" t="s">
        <v>229</v>
      </c>
      <c r="H238" s="54" t="s">
        <v>229</v>
      </c>
      <c r="I238" s="62">
        <v>284</v>
      </c>
      <c r="J238" s="62">
        <v>38</v>
      </c>
      <c r="K238" s="62">
        <v>112</v>
      </c>
      <c r="L238" s="62">
        <v>1.9</v>
      </c>
      <c r="M238" s="62">
        <v>7.07</v>
      </c>
      <c r="N238" s="62">
        <v>4.53</v>
      </c>
      <c r="O238" s="62">
        <v>1.63</v>
      </c>
      <c r="P238" s="62">
        <v>19.8</v>
      </c>
      <c r="Q238" s="62">
        <v>6.64</v>
      </c>
      <c r="R238" s="62">
        <v>3.55</v>
      </c>
      <c r="S238" s="62">
        <v>1.54</v>
      </c>
      <c r="T238" s="62">
        <v>30.8</v>
      </c>
      <c r="U238" s="62">
        <v>0.67</v>
      </c>
      <c r="V238" s="62">
        <v>6.32</v>
      </c>
      <c r="W238" s="62">
        <v>32</v>
      </c>
      <c r="X238" s="62">
        <v>6.87</v>
      </c>
      <c r="Y238" s="62">
        <v>48.7</v>
      </c>
      <c r="Z238" s="62">
        <v>54.4</v>
      </c>
      <c r="AA238" s="62">
        <v>6.64</v>
      </c>
      <c r="AB238" s="62">
        <v>1.8</v>
      </c>
      <c r="AC238" s="62">
        <v>88.9</v>
      </c>
      <c r="AD238" s="62">
        <v>0.4</v>
      </c>
      <c r="AE238" s="62">
        <v>1.1499999999999999</v>
      </c>
      <c r="AF238" s="62">
        <v>4.3</v>
      </c>
      <c r="AG238" s="62">
        <v>0.51</v>
      </c>
      <c r="AH238" s="62">
        <v>0.6</v>
      </c>
      <c r="AI238" s="62">
        <v>1.05</v>
      </c>
      <c r="AJ238" s="62">
        <v>238</v>
      </c>
      <c r="AK238" s="62">
        <v>1.1000000000000001</v>
      </c>
      <c r="AL238" s="62">
        <v>46.2</v>
      </c>
      <c r="AM238" s="62">
        <v>4.01</v>
      </c>
      <c r="AN238" s="62">
        <v>123</v>
      </c>
    </row>
    <row r="239" spans="1:40" x14ac:dyDescent="0.25">
      <c r="A239" s="11" t="s">
        <v>216</v>
      </c>
      <c r="B239" s="10" t="s">
        <v>748</v>
      </c>
      <c r="C239" s="62" t="s">
        <v>706</v>
      </c>
      <c r="D239" s="27">
        <v>0</v>
      </c>
      <c r="E239" s="13">
        <v>1</v>
      </c>
      <c r="F239" s="6" t="s">
        <v>210</v>
      </c>
      <c r="G239" s="54" t="s">
        <v>229</v>
      </c>
      <c r="H239" s="54" t="s">
        <v>229</v>
      </c>
      <c r="I239" s="62">
        <v>192.5</v>
      </c>
      <c r="J239" s="62">
        <v>28.3</v>
      </c>
      <c r="K239" s="62">
        <v>105</v>
      </c>
      <c r="L239" s="62">
        <v>1.62</v>
      </c>
      <c r="M239" s="62">
        <v>5.71</v>
      </c>
      <c r="N239" s="62">
        <v>3.57</v>
      </c>
      <c r="O239" s="62">
        <v>1.1399999999999999</v>
      </c>
      <c r="P239" s="62">
        <v>25.8</v>
      </c>
      <c r="Q239" s="62">
        <v>5.37</v>
      </c>
      <c r="R239" s="62">
        <v>4.5199999999999996</v>
      </c>
      <c r="S239" s="62">
        <v>1.1399999999999999</v>
      </c>
      <c r="T239" s="62">
        <v>22</v>
      </c>
      <c r="U239" s="62">
        <v>0.43</v>
      </c>
      <c r="V239" s="62">
        <v>7.6</v>
      </c>
      <c r="W239" s="62">
        <v>21.1</v>
      </c>
      <c r="X239" s="62">
        <v>5.19</v>
      </c>
      <c r="Y239" s="62">
        <v>28.8</v>
      </c>
      <c r="Z239" s="62">
        <v>54</v>
      </c>
      <c r="AA239" s="62">
        <v>4.4400000000000004</v>
      </c>
      <c r="AB239" s="62">
        <v>2</v>
      </c>
      <c r="AC239" s="62">
        <v>42.5</v>
      </c>
      <c r="AD239" s="62">
        <v>0.5</v>
      </c>
      <c r="AE239" s="62">
        <v>0.8</v>
      </c>
      <c r="AF239" s="62">
        <v>6.36</v>
      </c>
      <c r="AG239" s="62">
        <v>0.61</v>
      </c>
      <c r="AH239" s="62">
        <v>0.48</v>
      </c>
      <c r="AI239" s="62">
        <v>1.54</v>
      </c>
      <c r="AJ239" s="62">
        <v>390</v>
      </c>
      <c r="AK239" s="62">
        <v>1.5</v>
      </c>
      <c r="AL239" s="62">
        <v>31.9</v>
      </c>
      <c r="AM239" s="62">
        <v>3.22</v>
      </c>
      <c r="AN239" s="62">
        <v>167</v>
      </c>
    </row>
    <row r="240" spans="1:40" x14ac:dyDescent="0.25">
      <c r="A240" s="11" t="s">
        <v>216</v>
      </c>
      <c r="B240" s="10" t="s">
        <v>748</v>
      </c>
      <c r="C240" s="62" t="s">
        <v>707</v>
      </c>
      <c r="D240" s="27">
        <v>1</v>
      </c>
      <c r="E240" s="13">
        <v>2</v>
      </c>
      <c r="F240" s="6" t="s">
        <v>210</v>
      </c>
      <c r="G240" s="54" t="s">
        <v>229</v>
      </c>
      <c r="H240" s="54" t="s">
        <v>229</v>
      </c>
      <c r="I240" s="62">
        <v>185.5</v>
      </c>
      <c r="J240" s="62">
        <v>13.5</v>
      </c>
      <c r="K240" s="62">
        <v>72</v>
      </c>
      <c r="L240" s="62">
        <v>1.08</v>
      </c>
      <c r="M240" s="62">
        <v>2.42</v>
      </c>
      <c r="N240" s="62">
        <v>1.66</v>
      </c>
      <c r="O240" s="62">
        <v>0.63</v>
      </c>
      <c r="P240" s="62">
        <v>27.6</v>
      </c>
      <c r="Q240" s="62">
        <v>1.96</v>
      </c>
      <c r="R240" s="62">
        <v>4.5999999999999996</v>
      </c>
      <c r="S240" s="62">
        <v>0.51</v>
      </c>
      <c r="T240" s="62">
        <v>9.4</v>
      </c>
      <c r="U240" s="62">
        <v>0.26</v>
      </c>
      <c r="V240" s="62">
        <v>7.65</v>
      </c>
      <c r="W240" s="62">
        <v>9</v>
      </c>
      <c r="X240" s="62">
        <v>2.33</v>
      </c>
      <c r="Y240" s="62">
        <v>17.2</v>
      </c>
      <c r="Z240" s="62">
        <v>69.2</v>
      </c>
      <c r="AA240" s="62">
        <v>2.04</v>
      </c>
      <c r="AB240" s="62">
        <v>1.9</v>
      </c>
      <c r="AC240" s="62">
        <v>31.2</v>
      </c>
      <c r="AD240" s="62">
        <v>0.5</v>
      </c>
      <c r="AE240" s="62">
        <v>0.35</v>
      </c>
      <c r="AF240" s="62">
        <v>6.31</v>
      </c>
      <c r="AG240" s="62">
        <v>0.66</v>
      </c>
      <c r="AH240" s="62">
        <v>0.22</v>
      </c>
      <c r="AI240" s="62">
        <v>1.68</v>
      </c>
      <c r="AJ240" s="62">
        <v>357</v>
      </c>
      <c r="AK240" s="62">
        <v>1.8</v>
      </c>
      <c r="AL240" s="62">
        <v>14</v>
      </c>
      <c r="AM240" s="62">
        <v>1.74</v>
      </c>
      <c r="AN240" s="62">
        <v>162</v>
      </c>
    </row>
    <row r="241" spans="1:40" x14ac:dyDescent="0.25">
      <c r="A241" s="11" t="s">
        <v>216</v>
      </c>
      <c r="B241" s="10" t="s">
        <v>748</v>
      </c>
      <c r="C241" s="62" t="s">
        <v>708</v>
      </c>
      <c r="D241" s="27">
        <v>2</v>
      </c>
      <c r="E241" s="13">
        <v>3</v>
      </c>
      <c r="F241" s="6" t="s">
        <v>210</v>
      </c>
      <c r="G241" s="54" t="s">
        <v>229</v>
      </c>
      <c r="H241" s="54" t="s">
        <v>229</v>
      </c>
      <c r="I241" s="62">
        <v>220</v>
      </c>
      <c r="J241" s="62">
        <v>26.5</v>
      </c>
      <c r="K241" s="62">
        <v>69</v>
      </c>
      <c r="L241" s="62">
        <v>0.68</v>
      </c>
      <c r="M241" s="62">
        <v>2.6</v>
      </c>
      <c r="N241" s="62">
        <v>1.8</v>
      </c>
      <c r="O241" s="62">
        <v>0.56999999999999995</v>
      </c>
      <c r="P241" s="62">
        <v>31.5</v>
      </c>
      <c r="Q241" s="62">
        <v>2.04</v>
      </c>
      <c r="R241" s="62">
        <v>4.7699999999999996</v>
      </c>
      <c r="S241" s="62">
        <v>0.48</v>
      </c>
      <c r="T241" s="62">
        <v>9.6</v>
      </c>
      <c r="U241" s="62">
        <v>0.3</v>
      </c>
      <c r="V241" s="62">
        <v>8.1999999999999993</v>
      </c>
      <c r="W241" s="62">
        <v>9.8000000000000007</v>
      </c>
      <c r="X241" s="62">
        <v>2.25</v>
      </c>
      <c r="Y241" s="62">
        <v>7.6</v>
      </c>
      <c r="Z241" s="62">
        <v>93.5</v>
      </c>
      <c r="AA241" s="62">
        <v>1.68</v>
      </c>
      <c r="AB241" s="62">
        <v>2</v>
      </c>
      <c r="AC241" s="62">
        <v>20.2</v>
      </c>
      <c r="AD241" s="62">
        <v>0.6</v>
      </c>
      <c r="AE241" s="62">
        <v>0.38</v>
      </c>
      <c r="AF241" s="62">
        <v>6.77</v>
      </c>
      <c r="AG241" s="62">
        <v>0.72</v>
      </c>
      <c r="AH241" s="62">
        <v>0.28000000000000003</v>
      </c>
      <c r="AI241" s="62">
        <v>2.02</v>
      </c>
      <c r="AJ241" s="62">
        <v>449</v>
      </c>
      <c r="AK241" s="62">
        <v>1.8</v>
      </c>
      <c r="AL241" s="62">
        <v>14</v>
      </c>
      <c r="AM241" s="62">
        <v>1.6</v>
      </c>
      <c r="AN241" s="62">
        <v>168</v>
      </c>
    </row>
    <row r="242" spans="1:40" x14ac:dyDescent="0.25">
      <c r="A242" s="11" t="s">
        <v>216</v>
      </c>
      <c r="B242" s="10" t="s">
        <v>748</v>
      </c>
      <c r="C242" s="62" t="s">
        <v>709</v>
      </c>
      <c r="D242" s="27">
        <v>3</v>
      </c>
      <c r="E242" s="13">
        <v>4</v>
      </c>
      <c r="F242" s="6" t="s">
        <v>210</v>
      </c>
      <c r="G242" s="54" t="s">
        <v>229</v>
      </c>
      <c r="H242" s="54" t="s">
        <v>229</v>
      </c>
      <c r="I242" s="62">
        <v>362</v>
      </c>
      <c r="J242" s="62">
        <v>133.5</v>
      </c>
      <c r="K242" s="62">
        <v>49</v>
      </c>
      <c r="L242" s="62">
        <v>0.7</v>
      </c>
      <c r="M242" s="62">
        <v>5.69</v>
      </c>
      <c r="N242" s="62">
        <v>3.62</v>
      </c>
      <c r="O242" s="62">
        <v>1.35</v>
      </c>
      <c r="P242" s="62">
        <v>28.9</v>
      </c>
      <c r="Q242" s="62">
        <v>4.82</v>
      </c>
      <c r="R242" s="62">
        <v>4.82</v>
      </c>
      <c r="S242" s="62">
        <v>1.18</v>
      </c>
      <c r="T242" s="62">
        <v>19.3</v>
      </c>
      <c r="U242" s="62">
        <v>0.61</v>
      </c>
      <c r="V242" s="62">
        <v>8.02</v>
      </c>
      <c r="W242" s="62">
        <v>22.2</v>
      </c>
      <c r="X242" s="62">
        <v>5.42</v>
      </c>
      <c r="Y242" s="62">
        <v>11.8</v>
      </c>
      <c r="Z242" s="62">
        <v>77.099999999999994</v>
      </c>
      <c r="AA242" s="62">
        <v>5</v>
      </c>
      <c r="AB242" s="62">
        <v>1.9</v>
      </c>
      <c r="AC242" s="62">
        <v>17</v>
      </c>
      <c r="AD242" s="62">
        <v>0.5</v>
      </c>
      <c r="AE242" s="62">
        <v>0.83</v>
      </c>
      <c r="AF242" s="62">
        <v>6.11</v>
      </c>
      <c r="AG242" s="62">
        <v>0.7</v>
      </c>
      <c r="AH242" s="62">
        <v>0.56999999999999995</v>
      </c>
      <c r="AI242" s="62">
        <v>1.7</v>
      </c>
      <c r="AJ242" s="62">
        <v>351</v>
      </c>
      <c r="AK242" s="62">
        <v>1.8</v>
      </c>
      <c r="AL242" s="62">
        <v>27.7</v>
      </c>
      <c r="AM242" s="62">
        <v>4.0999999999999996</v>
      </c>
      <c r="AN242" s="62">
        <v>161</v>
      </c>
    </row>
    <row r="243" spans="1:40" x14ac:dyDescent="0.25">
      <c r="A243" s="11" t="s">
        <v>216</v>
      </c>
      <c r="B243" s="10" t="s">
        <v>748</v>
      </c>
      <c r="C243" s="62" t="s">
        <v>710</v>
      </c>
      <c r="D243" s="27">
        <v>4</v>
      </c>
      <c r="E243" s="13">
        <v>5</v>
      </c>
      <c r="F243" s="6" t="s">
        <v>210</v>
      </c>
      <c r="G243" s="54" t="s">
        <v>229</v>
      </c>
      <c r="H243" s="54" t="s">
        <v>229</v>
      </c>
      <c r="I243" s="62">
        <v>791</v>
      </c>
      <c r="J243" s="62">
        <v>399</v>
      </c>
      <c r="K243" s="62">
        <v>58</v>
      </c>
      <c r="L243" s="62">
        <v>1.4</v>
      </c>
      <c r="M243" s="62">
        <v>11.6</v>
      </c>
      <c r="N243" s="62">
        <v>7.59</v>
      </c>
      <c r="O243" s="62">
        <v>2.89</v>
      </c>
      <c r="P243" s="62">
        <v>25.2</v>
      </c>
      <c r="Q243" s="62">
        <v>10.65</v>
      </c>
      <c r="R243" s="62">
        <v>4.08</v>
      </c>
      <c r="S243" s="62">
        <v>2.39</v>
      </c>
      <c r="T243" s="62">
        <v>41</v>
      </c>
      <c r="U243" s="62">
        <v>1.1499999999999999</v>
      </c>
      <c r="V243" s="62">
        <v>6.96</v>
      </c>
      <c r="W243" s="62">
        <v>48</v>
      </c>
      <c r="X243" s="62">
        <v>11.95</v>
      </c>
      <c r="Y243" s="62">
        <v>26.3</v>
      </c>
      <c r="Z243" s="62">
        <v>64.5</v>
      </c>
      <c r="AA243" s="62">
        <v>11.25</v>
      </c>
      <c r="AB243" s="62">
        <v>1.5</v>
      </c>
      <c r="AC243" s="62">
        <v>36.9</v>
      </c>
      <c r="AD243" s="62">
        <v>0.5</v>
      </c>
      <c r="AE243" s="62">
        <v>1.7</v>
      </c>
      <c r="AF243" s="62">
        <v>5.3</v>
      </c>
      <c r="AG243" s="62">
        <v>0.61</v>
      </c>
      <c r="AH243" s="62">
        <v>1.1599999999999999</v>
      </c>
      <c r="AI243" s="62">
        <v>1.53</v>
      </c>
      <c r="AJ243" s="62">
        <v>315</v>
      </c>
      <c r="AK243" s="62">
        <v>1.3</v>
      </c>
      <c r="AL243" s="62">
        <v>59</v>
      </c>
      <c r="AM243" s="62">
        <v>7.6</v>
      </c>
      <c r="AN243" s="62">
        <v>145</v>
      </c>
    </row>
    <row r="244" spans="1:40" x14ac:dyDescent="0.25">
      <c r="A244" s="11" t="s">
        <v>216</v>
      </c>
      <c r="B244" s="10" t="s">
        <v>748</v>
      </c>
      <c r="C244" s="62" t="s">
        <v>711</v>
      </c>
      <c r="D244" s="27">
        <v>5</v>
      </c>
      <c r="E244" s="13">
        <v>6</v>
      </c>
      <c r="F244" s="6" t="s">
        <v>210</v>
      </c>
      <c r="G244" s="54" t="s">
        <v>229</v>
      </c>
      <c r="H244" s="54" t="s">
        <v>229</v>
      </c>
      <c r="I244" s="62">
        <v>476</v>
      </c>
      <c r="J244" s="62">
        <v>183</v>
      </c>
      <c r="K244" s="62">
        <v>50</v>
      </c>
      <c r="L244" s="62">
        <v>1.72</v>
      </c>
      <c r="M244" s="62">
        <v>14.75</v>
      </c>
      <c r="N244" s="62">
        <v>9.0500000000000007</v>
      </c>
      <c r="O244" s="62">
        <v>3.47</v>
      </c>
      <c r="P244" s="62">
        <v>24.8</v>
      </c>
      <c r="Q244" s="62">
        <v>14.4</v>
      </c>
      <c r="R244" s="62">
        <v>4.05</v>
      </c>
      <c r="S244" s="62">
        <v>2.89</v>
      </c>
      <c r="T244" s="62">
        <v>64.099999999999994</v>
      </c>
      <c r="U244" s="62">
        <v>1.4</v>
      </c>
      <c r="V244" s="62">
        <v>7.07</v>
      </c>
      <c r="W244" s="62">
        <v>70.8</v>
      </c>
      <c r="X244" s="62">
        <v>16.8</v>
      </c>
      <c r="Y244" s="62">
        <v>39.200000000000003</v>
      </c>
      <c r="Z244" s="62">
        <v>60</v>
      </c>
      <c r="AA244" s="62">
        <v>15.05</v>
      </c>
      <c r="AB244" s="62">
        <v>1.6</v>
      </c>
      <c r="AC244" s="62">
        <v>28.5</v>
      </c>
      <c r="AD244" s="62">
        <v>0.5</v>
      </c>
      <c r="AE244" s="62">
        <v>2.2999999999999998</v>
      </c>
      <c r="AF244" s="62">
        <v>5.16</v>
      </c>
      <c r="AG244" s="62">
        <v>0.63</v>
      </c>
      <c r="AH244" s="62">
        <v>1.34</v>
      </c>
      <c r="AI244" s="62">
        <v>1.45</v>
      </c>
      <c r="AJ244" s="62">
        <v>281</v>
      </c>
      <c r="AK244" s="62">
        <v>1.4</v>
      </c>
      <c r="AL244" s="62">
        <v>69.099999999999994</v>
      </c>
      <c r="AM244" s="62">
        <v>9.32</v>
      </c>
      <c r="AN244" s="62">
        <v>149</v>
      </c>
    </row>
    <row r="245" spans="1:40" x14ac:dyDescent="0.25">
      <c r="A245" s="11" t="s">
        <v>216</v>
      </c>
      <c r="B245" s="10" t="s">
        <v>748</v>
      </c>
      <c r="C245" s="62" t="s">
        <v>712</v>
      </c>
      <c r="D245" s="27">
        <v>6</v>
      </c>
      <c r="E245" s="13">
        <v>7</v>
      </c>
      <c r="F245" s="6" t="s">
        <v>210</v>
      </c>
      <c r="G245" s="54" t="s">
        <v>229</v>
      </c>
      <c r="H245" s="54" t="s">
        <v>229</v>
      </c>
      <c r="I245" s="62">
        <v>308</v>
      </c>
      <c r="J245" s="62">
        <v>64.900000000000006</v>
      </c>
      <c r="K245" s="62">
        <v>52</v>
      </c>
      <c r="L245" s="62">
        <v>1.81</v>
      </c>
      <c r="M245" s="62">
        <v>13.85</v>
      </c>
      <c r="N245" s="62">
        <v>8.17</v>
      </c>
      <c r="O245" s="62">
        <v>3.74</v>
      </c>
      <c r="P245" s="62">
        <v>23.4</v>
      </c>
      <c r="Q245" s="62">
        <v>14.45</v>
      </c>
      <c r="R245" s="62">
        <v>4.0999999999999996</v>
      </c>
      <c r="S245" s="62">
        <v>2.84</v>
      </c>
      <c r="T245" s="62">
        <v>64</v>
      </c>
      <c r="U245" s="62">
        <v>1.26</v>
      </c>
      <c r="V245" s="62">
        <v>6.92</v>
      </c>
      <c r="W245" s="62">
        <v>71.400000000000006</v>
      </c>
      <c r="X245" s="62">
        <v>17.100000000000001</v>
      </c>
      <c r="Y245" s="62">
        <v>44.3</v>
      </c>
      <c r="Z245" s="62">
        <v>53.7</v>
      </c>
      <c r="AA245" s="62">
        <v>14.75</v>
      </c>
      <c r="AB245" s="62">
        <v>1.6</v>
      </c>
      <c r="AC245" s="62">
        <v>68.3</v>
      </c>
      <c r="AD245" s="62">
        <v>0.5</v>
      </c>
      <c r="AE245" s="62">
        <v>2.19</v>
      </c>
      <c r="AF245" s="62">
        <v>4.87</v>
      </c>
      <c r="AG245" s="62">
        <v>0.57999999999999996</v>
      </c>
      <c r="AH245" s="62">
        <v>1.22</v>
      </c>
      <c r="AI245" s="62">
        <v>1.4</v>
      </c>
      <c r="AJ245" s="62">
        <v>279</v>
      </c>
      <c r="AK245" s="62">
        <v>2.6</v>
      </c>
      <c r="AL245" s="62">
        <v>65.5</v>
      </c>
      <c r="AM245" s="62">
        <v>7.95</v>
      </c>
      <c r="AN245" s="62">
        <v>140</v>
      </c>
    </row>
    <row r="246" spans="1:40" x14ac:dyDescent="0.25">
      <c r="A246" s="11" t="s">
        <v>216</v>
      </c>
      <c r="B246" s="10" t="s">
        <v>748</v>
      </c>
      <c r="C246" s="62" t="s">
        <v>713</v>
      </c>
      <c r="D246" s="27">
        <v>7</v>
      </c>
      <c r="E246" s="13">
        <v>8</v>
      </c>
      <c r="F246" s="6" t="s">
        <v>210</v>
      </c>
      <c r="G246" s="54" t="s">
        <v>229</v>
      </c>
      <c r="H246" s="54" t="s">
        <v>229</v>
      </c>
      <c r="I246" s="62">
        <v>298</v>
      </c>
      <c r="J246" s="62">
        <v>34.700000000000003</v>
      </c>
      <c r="K246" s="62">
        <v>34</v>
      </c>
      <c r="L246" s="62">
        <v>1.51</v>
      </c>
      <c r="M246" s="62">
        <v>11.05</v>
      </c>
      <c r="N246" s="62">
        <v>6.83</v>
      </c>
      <c r="O246" s="62">
        <v>2.78</v>
      </c>
      <c r="P246" s="62">
        <v>19.8</v>
      </c>
      <c r="Q246" s="62">
        <v>11.5</v>
      </c>
      <c r="R246" s="62">
        <v>3.48</v>
      </c>
      <c r="S246" s="62">
        <v>2.2599999999999998</v>
      </c>
      <c r="T246" s="62">
        <v>39.4</v>
      </c>
      <c r="U246" s="62">
        <v>0.97</v>
      </c>
      <c r="V246" s="62">
        <v>5.88</v>
      </c>
      <c r="W246" s="62">
        <v>47.9</v>
      </c>
      <c r="X246" s="62">
        <v>11.2</v>
      </c>
      <c r="Y246" s="62">
        <v>46.5</v>
      </c>
      <c r="Z246" s="62">
        <v>43.7</v>
      </c>
      <c r="AA246" s="62">
        <v>9.84</v>
      </c>
      <c r="AB246" s="62">
        <v>1.4</v>
      </c>
      <c r="AC246" s="62">
        <v>122.5</v>
      </c>
      <c r="AD246" s="62">
        <v>0.4</v>
      </c>
      <c r="AE246" s="62">
        <v>1.75</v>
      </c>
      <c r="AF246" s="62">
        <v>4.09</v>
      </c>
      <c r="AG246" s="62">
        <v>0.5</v>
      </c>
      <c r="AH246" s="62">
        <v>0.94</v>
      </c>
      <c r="AI246" s="62">
        <v>1.1100000000000001</v>
      </c>
      <c r="AJ246" s="62">
        <v>263</v>
      </c>
      <c r="AK246" s="62">
        <v>2.6</v>
      </c>
      <c r="AL246" s="62">
        <v>57.3</v>
      </c>
      <c r="AM246" s="62">
        <v>6.45</v>
      </c>
      <c r="AN246" s="62">
        <v>120</v>
      </c>
    </row>
    <row r="247" spans="1:40" x14ac:dyDescent="0.25">
      <c r="A247" s="11" t="s">
        <v>216</v>
      </c>
      <c r="B247" s="10" t="s">
        <v>749</v>
      </c>
      <c r="C247" s="62" t="s">
        <v>714</v>
      </c>
      <c r="D247" s="27">
        <v>1</v>
      </c>
      <c r="E247" s="13">
        <v>2</v>
      </c>
      <c r="F247" s="6" t="s">
        <v>210</v>
      </c>
      <c r="G247" s="54" t="s">
        <v>229</v>
      </c>
      <c r="H247" s="54" t="s">
        <v>229</v>
      </c>
      <c r="I247" s="62">
        <v>245</v>
      </c>
      <c r="J247" s="62">
        <v>32.6</v>
      </c>
      <c r="K247" s="62">
        <v>130</v>
      </c>
      <c r="L247" s="62">
        <v>0.89</v>
      </c>
      <c r="M247" s="62">
        <v>5.87</v>
      </c>
      <c r="N247" s="62">
        <v>3.62</v>
      </c>
      <c r="O247" s="62">
        <v>1.17</v>
      </c>
      <c r="P247" s="62">
        <v>26.7</v>
      </c>
      <c r="Q247" s="62">
        <v>4.75</v>
      </c>
      <c r="R247" s="62">
        <v>4.68</v>
      </c>
      <c r="S247" s="62">
        <v>1.1599999999999999</v>
      </c>
      <c r="T247" s="62">
        <v>23.7</v>
      </c>
      <c r="U247" s="62">
        <v>0.54</v>
      </c>
      <c r="V247" s="62">
        <v>8.02</v>
      </c>
      <c r="W247" s="62">
        <v>22.7</v>
      </c>
      <c r="X247" s="62">
        <v>5.81</v>
      </c>
      <c r="Y247" s="62">
        <v>11.9</v>
      </c>
      <c r="Z247" s="62">
        <v>71</v>
      </c>
      <c r="AA247" s="62">
        <v>4.59</v>
      </c>
      <c r="AB247" s="62">
        <v>1.8</v>
      </c>
      <c r="AC247" s="62">
        <v>25.9</v>
      </c>
      <c r="AD247" s="62">
        <v>0.5</v>
      </c>
      <c r="AE247" s="62">
        <v>0.83</v>
      </c>
      <c r="AF247" s="62">
        <v>6.44</v>
      </c>
      <c r="AG247" s="62">
        <v>0.65</v>
      </c>
      <c r="AH247" s="62">
        <v>0.51</v>
      </c>
      <c r="AI247" s="62">
        <v>1.96</v>
      </c>
      <c r="AJ247" s="62">
        <v>387</v>
      </c>
      <c r="AK247" s="62">
        <v>2.6</v>
      </c>
      <c r="AL247" s="62">
        <v>29.9</v>
      </c>
      <c r="AM247" s="62">
        <v>3.4</v>
      </c>
      <c r="AN247" s="62">
        <v>168</v>
      </c>
    </row>
    <row r="248" spans="1:40" x14ac:dyDescent="0.25">
      <c r="A248" s="11" t="s">
        <v>216</v>
      </c>
      <c r="B248" s="10" t="s">
        <v>749</v>
      </c>
      <c r="C248" s="62" t="s">
        <v>715</v>
      </c>
      <c r="D248" s="27">
        <v>2</v>
      </c>
      <c r="E248" s="13">
        <v>3</v>
      </c>
      <c r="F248" s="6" t="s">
        <v>210</v>
      </c>
      <c r="G248" s="54" t="s">
        <v>229</v>
      </c>
      <c r="H248" s="54" t="s">
        <v>229</v>
      </c>
      <c r="I248" s="62">
        <v>236</v>
      </c>
      <c r="J248" s="62">
        <v>31.4</v>
      </c>
      <c r="K248" s="62">
        <v>154</v>
      </c>
      <c r="L248" s="62">
        <v>0.78</v>
      </c>
      <c r="M248" s="62">
        <v>6.84</v>
      </c>
      <c r="N248" s="62">
        <v>4.26</v>
      </c>
      <c r="O248" s="62">
        <v>1.47</v>
      </c>
      <c r="P248" s="62">
        <v>27.4</v>
      </c>
      <c r="Q248" s="62">
        <v>6.36</v>
      </c>
      <c r="R248" s="62">
        <v>4.54</v>
      </c>
      <c r="S248" s="62">
        <v>1.38</v>
      </c>
      <c r="T248" s="62">
        <v>28</v>
      </c>
      <c r="U248" s="62">
        <v>0.64</v>
      </c>
      <c r="V248" s="62">
        <v>7.64</v>
      </c>
      <c r="W248" s="62">
        <v>28.3</v>
      </c>
      <c r="X248" s="62">
        <v>7.32</v>
      </c>
      <c r="Y248" s="62">
        <v>8.1999999999999993</v>
      </c>
      <c r="Z248" s="62">
        <v>75.099999999999994</v>
      </c>
      <c r="AA248" s="62">
        <v>6.17</v>
      </c>
      <c r="AB248" s="62">
        <v>2.2000000000000002</v>
      </c>
      <c r="AC248" s="62">
        <v>20.5</v>
      </c>
      <c r="AD248" s="62">
        <v>0.5</v>
      </c>
      <c r="AE248" s="62">
        <v>1.01</v>
      </c>
      <c r="AF248" s="62">
        <v>6.19</v>
      </c>
      <c r="AG248" s="62">
        <v>0.64</v>
      </c>
      <c r="AH248" s="62">
        <v>0.67</v>
      </c>
      <c r="AI248" s="62">
        <v>1.68</v>
      </c>
      <c r="AJ248" s="62">
        <v>354</v>
      </c>
      <c r="AK248" s="62">
        <v>1.7</v>
      </c>
      <c r="AL248" s="62">
        <v>35.1</v>
      </c>
      <c r="AM248" s="62">
        <v>4.4800000000000004</v>
      </c>
      <c r="AN248" s="62">
        <v>158</v>
      </c>
    </row>
    <row r="249" spans="1:40" x14ac:dyDescent="0.25">
      <c r="A249" s="11" t="s">
        <v>216</v>
      </c>
      <c r="B249" s="10" t="s">
        <v>749</v>
      </c>
      <c r="C249" s="62" t="s">
        <v>716</v>
      </c>
      <c r="D249" s="27">
        <v>3</v>
      </c>
      <c r="E249" s="13">
        <v>4</v>
      </c>
      <c r="F249" s="6" t="s">
        <v>210</v>
      </c>
      <c r="G249" s="54" t="s">
        <v>229</v>
      </c>
      <c r="H249" s="54" t="s">
        <v>229</v>
      </c>
      <c r="I249" s="62">
        <v>402</v>
      </c>
      <c r="J249" s="62">
        <v>186.5</v>
      </c>
      <c r="K249" s="62">
        <v>149</v>
      </c>
      <c r="L249" s="62">
        <v>1.79</v>
      </c>
      <c r="M249" s="62">
        <v>11.75</v>
      </c>
      <c r="N249" s="62">
        <v>7.58</v>
      </c>
      <c r="O249" s="62">
        <v>2.7</v>
      </c>
      <c r="P249" s="62">
        <v>26.4</v>
      </c>
      <c r="Q249" s="62">
        <v>9.5399999999999991</v>
      </c>
      <c r="R249" s="62">
        <v>4.33</v>
      </c>
      <c r="S249" s="62">
        <v>2.2599999999999998</v>
      </c>
      <c r="T249" s="62">
        <v>39.4</v>
      </c>
      <c r="U249" s="62">
        <v>1.1200000000000001</v>
      </c>
      <c r="V249" s="62">
        <v>6.76</v>
      </c>
      <c r="W249" s="62">
        <v>47.9</v>
      </c>
      <c r="X249" s="62">
        <v>11.55</v>
      </c>
      <c r="Y249" s="62">
        <v>24.2</v>
      </c>
      <c r="Z249" s="62">
        <v>68.5</v>
      </c>
      <c r="AA249" s="62">
        <v>9.7200000000000006</v>
      </c>
      <c r="AB249" s="62">
        <v>1.9</v>
      </c>
      <c r="AC249" s="62">
        <v>20.3</v>
      </c>
      <c r="AD249" s="62">
        <v>0.5</v>
      </c>
      <c r="AE249" s="62">
        <v>1.73</v>
      </c>
      <c r="AF249" s="62">
        <v>5.72</v>
      </c>
      <c r="AG249" s="62">
        <v>0.61</v>
      </c>
      <c r="AH249" s="62">
        <v>1.2</v>
      </c>
      <c r="AI249" s="62">
        <v>1.63</v>
      </c>
      <c r="AJ249" s="62">
        <v>382</v>
      </c>
      <c r="AK249" s="62">
        <v>1.6</v>
      </c>
      <c r="AL249" s="62">
        <v>50.9</v>
      </c>
      <c r="AM249" s="62">
        <v>7.82</v>
      </c>
      <c r="AN249" s="62">
        <v>152</v>
      </c>
    </row>
    <row r="250" spans="1:40" x14ac:dyDescent="0.25">
      <c r="A250" s="11" t="s">
        <v>216</v>
      </c>
      <c r="B250" s="10" t="s">
        <v>749</v>
      </c>
      <c r="C250" s="62" t="s">
        <v>717</v>
      </c>
      <c r="D250" s="27">
        <v>4</v>
      </c>
      <c r="E250" s="13">
        <v>5</v>
      </c>
      <c r="F250" s="6" t="s">
        <v>210</v>
      </c>
      <c r="G250" s="54" t="s">
        <v>229</v>
      </c>
      <c r="H250" s="54" t="s">
        <v>229</v>
      </c>
      <c r="I250" s="62">
        <v>438</v>
      </c>
      <c r="J250" s="62">
        <v>66.7</v>
      </c>
      <c r="K250" s="62">
        <v>153</v>
      </c>
      <c r="L250" s="62">
        <v>1.9</v>
      </c>
      <c r="M250" s="62">
        <v>10.95</v>
      </c>
      <c r="N250" s="62">
        <v>7.42</v>
      </c>
      <c r="O250" s="62">
        <v>2.68</v>
      </c>
      <c r="P250" s="62">
        <v>25.3</v>
      </c>
      <c r="Q250" s="62">
        <v>9.25</v>
      </c>
      <c r="R250" s="62">
        <v>3.96</v>
      </c>
      <c r="S250" s="62">
        <v>2.38</v>
      </c>
      <c r="T250" s="62">
        <v>35.1</v>
      </c>
      <c r="U250" s="62">
        <v>1.08</v>
      </c>
      <c r="V250" s="62">
        <v>6.89</v>
      </c>
      <c r="W250" s="62">
        <v>41.8</v>
      </c>
      <c r="X250" s="62">
        <v>10.4</v>
      </c>
      <c r="Y250" s="62">
        <v>30.9</v>
      </c>
      <c r="Z250" s="62">
        <v>66.2</v>
      </c>
      <c r="AA250" s="62">
        <v>9.58</v>
      </c>
      <c r="AB250" s="62">
        <v>1.6</v>
      </c>
      <c r="AC250" s="62">
        <v>23.5</v>
      </c>
      <c r="AD250" s="62">
        <v>0.5</v>
      </c>
      <c r="AE250" s="62">
        <v>1.76</v>
      </c>
      <c r="AF250" s="62">
        <v>5.55</v>
      </c>
      <c r="AG250" s="62">
        <v>0.57999999999999996</v>
      </c>
      <c r="AH250" s="62">
        <v>1.0900000000000001</v>
      </c>
      <c r="AI250" s="62">
        <v>1.46</v>
      </c>
      <c r="AJ250" s="62">
        <v>371</v>
      </c>
      <c r="AK250" s="62">
        <v>1.1000000000000001</v>
      </c>
      <c r="AL250" s="62">
        <v>50.8</v>
      </c>
      <c r="AM250" s="62">
        <v>8.15</v>
      </c>
      <c r="AN250" s="62">
        <v>143</v>
      </c>
    </row>
    <row r="251" spans="1:40" x14ac:dyDescent="0.25">
      <c r="A251" s="11" t="s">
        <v>216</v>
      </c>
      <c r="B251" s="10" t="s">
        <v>749</v>
      </c>
      <c r="C251" s="62" t="s">
        <v>718</v>
      </c>
      <c r="D251" s="27">
        <v>5</v>
      </c>
      <c r="E251" s="13">
        <v>6</v>
      </c>
      <c r="F251" s="6" t="s">
        <v>210</v>
      </c>
      <c r="G251" s="54" t="s">
        <v>229</v>
      </c>
      <c r="H251" s="54" t="s">
        <v>229</v>
      </c>
      <c r="I251" s="62">
        <v>409</v>
      </c>
      <c r="J251" s="62">
        <v>36.799999999999997</v>
      </c>
      <c r="K251" s="62">
        <v>141</v>
      </c>
      <c r="L251" s="62">
        <v>1.74</v>
      </c>
      <c r="M251" s="62">
        <v>11.75</v>
      </c>
      <c r="N251" s="62">
        <v>7.3</v>
      </c>
      <c r="O251" s="62">
        <v>3.18</v>
      </c>
      <c r="P251" s="62">
        <v>21.2</v>
      </c>
      <c r="Q251" s="62">
        <v>10.9</v>
      </c>
      <c r="R251" s="62">
        <v>3.79</v>
      </c>
      <c r="S251" s="62">
        <v>2.42</v>
      </c>
      <c r="T251" s="62">
        <v>44</v>
      </c>
      <c r="U251" s="62">
        <v>1.07</v>
      </c>
      <c r="V251" s="62">
        <v>5.93</v>
      </c>
      <c r="W251" s="62">
        <v>55.5</v>
      </c>
      <c r="X251" s="62">
        <v>13.6</v>
      </c>
      <c r="Y251" s="62">
        <v>34.799999999999997</v>
      </c>
      <c r="Z251" s="62">
        <v>54.9</v>
      </c>
      <c r="AA251" s="62">
        <v>11.4</v>
      </c>
      <c r="AB251" s="62">
        <v>1.7</v>
      </c>
      <c r="AC251" s="62">
        <v>54.1</v>
      </c>
      <c r="AD251" s="62">
        <v>0.4</v>
      </c>
      <c r="AE251" s="62">
        <v>1.88</v>
      </c>
      <c r="AF251" s="62">
        <v>4.58</v>
      </c>
      <c r="AG251" s="62">
        <v>0.52</v>
      </c>
      <c r="AH251" s="62">
        <v>1.0900000000000001</v>
      </c>
      <c r="AI251" s="62">
        <v>1.22</v>
      </c>
      <c r="AJ251" s="62">
        <v>288</v>
      </c>
      <c r="AK251" s="62">
        <v>3.4</v>
      </c>
      <c r="AL251" s="62">
        <v>59.5</v>
      </c>
      <c r="AM251" s="62">
        <v>7.07</v>
      </c>
      <c r="AN251" s="62">
        <v>123</v>
      </c>
    </row>
    <row r="252" spans="1:40" x14ac:dyDescent="0.25">
      <c r="A252" s="11" t="s">
        <v>216</v>
      </c>
      <c r="B252" s="10" t="s">
        <v>749</v>
      </c>
      <c r="C252" s="62" t="s">
        <v>719</v>
      </c>
      <c r="D252" s="27">
        <v>6</v>
      </c>
      <c r="E252" s="13">
        <v>7</v>
      </c>
      <c r="F252" s="6" t="s">
        <v>210</v>
      </c>
      <c r="G252" s="54" t="s">
        <v>229</v>
      </c>
      <c r="H252" s="54" t="s">
        <v>229</v>
      </c>
      <c r="I252" s="62">
        <v>391</v>
      </c>
      <c r="J252" s="62">
        <v>68.2</v>
      </c>
      <c r="K252" s="62">
        <v>141</v>
      </c>
      <c r="L252" s="62">
        <v>2.14</v>
      </c>
      <c r="M252" s="62">
        <v>13.6</v>
      </c>
      <c r="N252" s="62">
        <v>8.7100000000000009</v>
      </c>
      <c r="O252" s="62">
        <v>3</v>
      </c>
      <c r="P252" s="62">
        <v>22.7</v>
      </c>
      <c r="Q252" s="62">
        <v>12.9</v>
      </c>
      <c r="R252" s="62">
        <v>3.67</v>
      </c>
      <c r="S252" s="62">
        <v>3.01</v>
      </c>
      <c r="T252" s="62">
        <v>53.3</v>
      </c>
      <c r="U252" s="62">
        <v>1.39</v>
      </c>
      <c r="V252" s="62">
        <v>6.4</v>
      </c>
      <c r="W252" s="62">
        <v>54.2</v>
      </c>
      <c r="X252" s="62">
        <v>13.3</v>
      </c>
      <c r="Y252" s="62">
        <v>42.3</v>
      </c>
      <c r="Z252" s="62">
        <v>54.2</v>
      </c>
      <c r="AA252" s="62">
        <v>11.35</v>
      </c>
      <c r="AB252" s="62">
        <v>1.4</v>
      </c>
      <c r="AC252" s="62">
        <v>31.9</v>
      </c>
      <c r="AD252" s="62">
        <v>0.4</v>
      </c>
      <c r="AE252" s="62">
        <v>2.06</v>
      </c>
      <c r="AF252" s="62">
        <v>4.75</v>
      </c>
      <c r="AG252" s="62">
        <v>0.54</v>
      </c>
      <c r="AH252" s="62">
        <v>1.28</v>
      </c>
      <c r="AI252" s="62">
        <v>1.25</v>
      </c>
      <c r="AJ252" s="62">
        <v>328</v>
      </c>
      <c r="AK252" s="62">
        <v>1.2</v>
      </c>
      <c r="AL252" s="62">
        <v>69.2</v>
      </c>
      <c r="AM252" s="62">
        <v>8.1199999999999992</v>
      </c>
      <c r="AN252" s="62">
        <v>133</v>
      </c>
    </row>
    <row r="253" spans="1:40" x14ac:dyDescent="0.25">
      <c r="A253" s="11" t="s">
        <v>216</v>
      </c>
      <c r="B253" s="10" t="s">
        <v>749</v>
      </c>
      <c r="C253" s="62" t="s">
        <v>720</v>
      </c>
      <c r="D253" s="27">
        <v>7</v>
      </c>
      <c r="E253" s="13">
        <v>8</v>
      </c>
      <c r="F253" s="6" t="s">
        <v>210</v>
      </c>
      <c r="G253" s="54" t="s">
        <v>229</v>
      </c>
      <c r="H253" s="54" t="s">
        <v>229</v>
      </c>
      <c r="I253" s="62">
        <v>367</v>
      </c>
      <c r="J253" s="62">
        <v>60.7</v>
      </c>
      <c r="K253" s="62">
        <v>89</v>
      </c>
      <c r="L253" s="62">
        <v>2.68</v>
      </c>
      <c r="M253" s="62">
        <v>15.3</v>
      </c>
      <c r="N253" s="62">
        <v>9.9</v>
      </c>
      <c r="O253" s="62">
        <v>3.44</v>
      </c>
      <c r="P253" s="62">
        <v>21.4</v>
      </c>
      <c r="Q253" s="62">
        <v>14.85</v>
      </c>
      <c r="R253" s="62">
        <v>3.61</v>
      </c>
      <c r="S253" s="62">
        <v>3.23</v>
      </c>
      <c r="T253" s="62">
        <v>76.400000000000006</v>
      </c>
      <c r="U253" s="62">
        <v>1.28</v>
      </c>
      <c r="V253" s="62">
        <v>6.4</v>
      </c>
      <c r="W253" s="62">
        <v>62.7</v>
      </c>
      <c r="X253" s="62">
        <v>15.4</v>
      </c>
      <c r="Y253" s="62">
        <v>47.7</v>
      </c>
      <c r="Z253" s="62">
        <v>50.6</v>
      </c>
      <c r="AA253" s="62">
        <v>12.85</v>
      </c>
      <c r="AB253" s="62">
        <v>1.5</v>
      </c>
      <c r="AC253" s="62">
        <v>39.4</v>
      </c>
      <c r="AD253" s="62">
        <v>0.4</v>
      </c>
      <c r="AE253" s="62">
        <v>2.38</v>
      </c>
      <c r="AF253" s="62">
        <v>4.6500000000000004</v>
      </c>
      <c r="AG253" s="62">
        <v>0.53</v>
      </c>
      <c r="AH253" s="62">
        <v>1.36</v>
      </c>
      <c r="AI253" s="62">
        <v>1.28</v>
      </c>
      <c r="AJ253" s="62">
        <v>272</v>
      </c>
      <c r="AK253" s="62">
        <v>2.2999999999999998</v>
      </c>
      <c r="AL253" s="62">
        <v>101</v>
      </c>
      <c r="AM253" s="62">
        <v>8.2799999999999994</v>
      </c>
      <c r="AN253" s="62">
        <v>131</v>
      </c>
    </row>
    <row r="254" spans="1:40" x14ac:dyDescent="0.25">
      <c r="A254" s="11" t="s">
        <v>216</v>
      </c>
      <c r="B254" s="10" t="s">
        <v>749</v>
      </c>
      <c r="C254" s="62" t="s">
        <v>721</v>
      </c>
      <c r="D254" s="27">
        <v>8</v>
      </c>
      <c r="E254" s="13">
        <v>9</v>
      </c>
      <c r="F254" s="6" t="s">
        <v>210</v>
      </c>
      <c r="G254" s="54" t="s">
        <v>229</v>
      </c>
      <c r="H254" s="54" t="s">
        <v>229</v>
      </c>
      <c r="I254" s="62">
        <v>368</v>
      </c>
      <c r="J254" s="62">
        <v>32.4</v>
      </c>
      <c r="K254" s="62">
        <v>122</v>
      </c>
      <c r="L254" s="62">
        <v>2</v>
      </c>
      <c r="M254" s="62">
        <v>7.62</v>
      </c>
      <c r="N254" s="62">
        <v>4.91</v>
      </c>
      <c r="O254" s="62">
        <v>1.71</v>
      </c>
      <c r="P254" s="62">
        <v>19.3</v>
      </c>
      <c r="Q254" s="62">
        <v>6.97</v>
      </c>
      <c r="R254" s="62">
        <v>3.41</v>
      </c>
      <c r="S254" s="62">
        <v>1.73</v>
      </c>
      <c r="T254" s="62">
        <v>30.4</v>
      </c>
      <c r="U254" s="62">
        <v>0.75</v>
      </c>
      <c r="V254" s="62">
        <v>5.63</v>
      </c>
      <c r="W254" s="62">
        <v>27.1</v>
      </c>
      <c r="X254" s="62">
        <v>6.49</v>
      </c>
      <c r="Y254" s="62">
        <v>42</v>
      </c>
      <c r="Z254" s="62">
        <v>49.4</v>
      </c>
      <c r="AA254" s="62">
        <v>5.95</v>
      </c>
      <c r="AB254" s="62">
        <v>1.3</v>
      </c>
      <c r="AC254" s="62">
        <v>66.400000000000006</v>
      </c>
      <c r="AD254" s="62">
        <v>0.4</v>
      </c>
      <c r="AE254" s="62">
        <v>1.1000000000000001</v>
      </c>
      <c r="AF254" s="62">
        <v>4.04</v>
      </c>
      <c r="AG254" s="62">
        <v>0.47</v>
      </c>
      <c r="AH254" s="62">
        <v>0.77</v>
      </c>
      <c r="AI254" s="62">
        <v>0.97</v>
      </c>
      <c r="AJ254" s="62">
        <v>242</v>
      </c>
      <c r="AK254" s="62">
        <v>2.1</v>
      </c>
      <c r="AL254" s="62">
        <v>54.7</v>
      </c>
      <c r="AM254" s="62">
        <v>4.4800000000000004</v>
      </c>
      <c r="AN254" s="62">
        <v>116</v>
      </c>
    </row>
    <row r="255" spans="1:40" x14ac:dyDescent="0.25">
      <c r="A255" s="11" t="s">
        <v>216</v>
      </c>
      <c r="B255" s="10" t="s">
        <v>749</v>
      </c>
      <c r="C255" s="62" t="s">
        <v>722</v>
      </c>
      <c r="D255" s="27">
        <v>9</v>
      </c>
      <c r="E255" s="13">
        <v>10</v>
      </c>
      <c r="F255" s="6" t="s">
        <v>210</v>
      </c>
      <c r="G255" s="54" t="s">
        <v>229</v>
      </c>
      <c r="H255" s="54" t="s">
        <v>229</v>
      </c>
      <c r="I255" s="62">
        <v>215</v>
      </c>
      <c r="J255" s="62">
        <v>26.7</v>
      </c>
      <c r="K255" s="62">
        <v>123</v>
      </c>
      <c r="L255" s="62">
        <v>1.36</v>
      </c>
      <c r="M255" s="62">
        <v>4.96</v>
      </c>
      <c r="N255" s="62">
        <v>2.91</v>
      </c>
      <c r="O255" s="62">
        <v>0.95</v>
      </c>
      <c r="P255" s="62">
        <v>16.3</v>
      </c>
      <c r="Q255" s="62">
        <v>4.03</v>
      </c>
      <c r="R255" s="62">
        <v>2.61</v>
      </c>
      <c r="S255" s="62">
        <v>1.04</v>
      </c>
      <c r="T255" s="62">
        <v>15.8</v>
      </c>
      <c r="U255" s="62">
        <v>0.47</v>
      </c>
      <c r="V255" s="62">
        <v>4.8600000000000003</v>
      </c>
      <c r="W255" s="62">
        <v>16.8</v>
      </c>
      <c r="X255" s="62">
        <v>3.96</v>
      </c>
      <c r="Y255" s="62">
        <v>32.299999999999997</v>
      </c>
      <c r="Z255" s="62">
        <v>43.4</v>
      </c>
      <c r="AA255" s="62">
        <v>3.79</v>
      </c>
      <c r="AB255" s="62">
        <v>1</v>
      </c>
      <c r="AC255" s="62">
        <v>110.5</v>
      </c>
      <c r="AD255" s="62">
        <v>0.3</v>
      </c>
      <c r="AE255" s="62">
        <v>0.72</v>
      </c>
      <c r="AF255" s="62">
        <v>3.25</v>
      </c>
      <c r="AG255" s="62">
        <v>0.41</v>
      </c>
      <c r="AH255" s="62">
        <v>0.41</v>
      </c>
      <c r="AI255" s="62">
        <v>0.91</v>
      </c>
      <c r="AJ255" s="62">
        <v>248</v>
      </c>
      <c r="AK255" s="62">
        <v>1.3</v>
      </c>
      <c r="AL255" s="62">
        <v>28.5</v>
      </c>
      <c r="AM255" s="62">
        <v>2.87</v>
      </c>
      <c r="AN255" s="62">
        <v>100</v>
      </c>
    </row>
    <row r="256" spans="1:40" x14ac:dyDescent="0.25">
      <c r="A256" s="11" t="s">
        <v>216</v>
      </c>
      <c r="B256" s="10" t="s">
        <v>750</v>
      </c>
      <c r="C256" s="62" t="s">
        <v>355</v>
      </c>
      <c r="D256" s="27">
        <v>0</v>
      </c>
      <c r="E256" s="13">
        <v>1</v>
      </c>
      <c r="F256" s="6" t="s">
        <v>210</v>
      </c>
      <c r="G256" s="54" t="s">
        <v>229</v>
      </c>
      <c r="H256" s="54" t="s">
        <v>229</v>
      </c>
      <c r="I256" s="62">
        <v>63.8</v>
      </c>
      <c r="J256" s="62">
        <v>31.1</v>
      </c>
      <c r="K256" s="62">
        <v>125</v>
      </c>
      <c r="L256" s="62">
        <v>1.54</v>
      </c>
      <c r="M256" s="62">
        <v>2.59</v>
      </c>
      <c r="N256" s="62">
        <v>1.7</v>
      </c>
      <c r="O256" s="62">
        <v>0.51</v>
      </c>
      <c r="P256" s="62">
        <v>19.8</v>
      </c>
      <c r="Q256" s="62">
        <v>2.08</v>
      </c>
      <c r="R256" s="62">
        <v>10.8</v>
      </c>
      <c r="S256" s="62">
        <v>0.49</v>
      </c>
      <c r="T256" s="62">
        <v>13</v>
      </c>
      <c r="U256" s="62">
        <v>0.28999999999999998</v>
      </c>
      <c r="V256" s="62">
        <v>12.4</v>
      </c>
      <c r="W256" s="62">
        <v>13.2</v>
      </c>
      <c r="X256" s="62">
        <v>3.21</v>
      </c>
      <c r="Y256" s="62">
        <v>11.8</v>
      </c>
      <c r="Z256" s="62">
        <v>32.799999999999997</v>
      </c>
      <c r="AA256" s="62">
        <v>2.6</v>
      </c>
      <c r="AB256" s="62">
        <v>1.7</v>
      </c>
      <c r="AC256" s="62">
        <v>10.5</v>
      </c>
      <c r="AD256" s="62">
        <v>0.8</v>
      </c>
      <c r="AE256" s="62">
        <v>0.34</v>
      </c>
      <c r="AF256" s="62">
        <v>11.45</v>
      </c>
      <c r="AG256" s="62">
        <v>0.78</v>
      </c>
      <c r="AH256" s="62">
        <v>0.23</v>
      </c>
      <c r="AI256" s="62">
        <v>2.48</v>
      </c>
      <c r="AJ256" s="62">
        <v>724</v>
      </c>
      <c r="AK256" s="62">
        <v>1.8</v>
      </c>
      <c r="AL256" s="62">
        <v>14.8</v>
      </c>
      <c r="AM256" s="62">
        <v>1.65</v>
      </c>
      <c r="AN256" s="62">
        <v>430</v>
      </c>
    </row>
    <row r="257" spans="1:40" x14ac:dyDescent="0.25">
      <c r="A257" s="11" t="s">
        <v>216</v>
      </c>
      <c r="B257" s="10" t="s">
        <v>750</v>
      </c>
      <c r="C257" s="62" t="s">
        <v>356</v>
      </c>
      <c r="D257" s="27">
        <v>1</v>
      </c>
      <c r="E257" s="13">
        <v>2</v>
      </c>
      <c r="F257" s="6" t="s">
        <v>210</v>
      </c>
      <c r="G257" s="54" t="s">
        <v>229</v>
      </c>
      <c r="H257" s="54" t="s">
        <v>229</v>
      </c>
      <c r="I257" s="62">
        <v>45.8</v>
      </c>
      <c r="J257" s="62">
        <v>23.2</v>
      </c>
      <c r="K257" s="62">
        <v>102</v>
      </c>
      <c r="L257" s="62">
        <v>1.27</v>
      </c>
      <c r="M257" s="62">
        <v>1.77</v>
      </c>
      <c r="N257" s="62">
        <v>1.25</v>
      </c>
      <c r="O257" s="62">
        <v>0.28999999999999998</v>
      </c>
      <c r="P257" s="62">
        <v>16.8</v>
      </c>
      <c r="Q257" s="62">
        <v>1.55</v>
      </c>
      <c r="R257" s="62">
        <v>10.35</v>
      </c>
      <c r="S257" s="62">
        <v>0.39</v>
      </c>
      <c r="T257" s="62">
        <v>11.3</v>
      </c>
      <c r="U257" s="62">
        <v>0.21</v>
      </c>
      <c r="V257" s="62">
        <v>14</v>
      </c>
      <c r="W257" s="62">
        <v>10.4</v>
      </c>
      <c r="X257" s="62">
        <v>2.59</v>
      </c>
      <c r="Y257" s="62">
        <v>9.6</v>
      </c>
      <c r="Z257" s="62">
        <v>34.799999999999997</v>
      </c>
      <c r="AA257" s="62">
        <v>1.61</v>
      </c>
      <c r="AB257" s="62">
        <v>2.1</v>
      </c>
      <c r="AC257" s="62">
        <v>7.9</v>
      </c>
      <c r="AD257" s="62">
        <v>1</v>
      </c>
      <c r="AE257" s="62">
        <v>0.26</v>
      </c>
      <c r="AF257" s="62">
        <v>11.9</v>
      </c>
      <c r="AG257" s="62">
        <v>0.89</v>
      </c>
      <c r="AH257" s="62">
        <v>0.2</v>
      </c>
      <c r="AI257" s="62">
        <v>2.72</v>
      </c>
      <c r="AJ257" s="62">
        <v>560</v>
      </c>
      <c r="AK257" s="62">
        <v>1.6</v>
      </c>
      <c r="AL257" s="62">
        <v>12</v>
      </c>
      <c r="AM257" s="62">
        <v>1.26</v>
      </c>
      <c r="AN257" s="62">
        <v>401</v>
      </c>
    </row>
    <row r="258" spans="1:40" x14ac:dyDescent="0.25">
      <c r="A258" s="11" t="s">
        <v>216</v>
      </c>
      <c r="B258" s="10" t="s">
        <v>750</v>
      </c>
      <c r="C258" s="62" t="s">
        <v>357</v>
      </c>
      <c r="D258" s="27">
        <v>2</v>
      </c>
      <c r="E258" s="13">
        <v>3</v>
      </c>
      <c r="F258" s="6" t="s">
        <v>210</v>
      </c>
      <c r="G258" s="54" t="s">
        <v>229</v>
      </c>
      <c r="H258" s="54" t="s">
        <v>229</v>
      </c>
      <c r="I258" s="62">
        <v>42.4</v>
      </c>
      <c r="J258" s="62">
        <v>25.1</v>
      </c>
      <c r="K258" s="62">
        <v>41</v>
      </c>
      <c r="L258" s="62">
        <v>1.42</v>
      </c>
      <c r="M258" s="62">
        <v>2.2200000000000002</v>
      </c>
      <c r="N258" s="62">
        <v>1.52</v>
      </c>
      <c r="O258" s="62">
        <v>0.45</v>
      </c>
      <c r="P258" s="62">
        <v>25.2</v>
      </c>
      <c r="Q258" s="62">
        <v>1.9</v>
      </c>
      <c r="R258" s="62">
        <v>7.83</v>
      </c>
      <c r="S258" s="62">
        <v>0.43</v>
      </c>
      <c r="T258" s="62">
        <v>11.3</v>
      </c>
      <c r="U258" s="62">
        <v>0.22</v>
      </c>
      <c r="V258" s="62">
        <v>14.25</v>
      </c>
      <c r="W258" s="62">
        <v>10.7</v>
      </c>
      <c r="X258" s="62">
        <v>2.67</v>
      </c>
      <c r="Y258" s="62">
        <v>9.6999999999999993</v>
      </c>
      <c r="Z258" s="62">
        <v>63.5</v>
      </c>
      <c r="AA258" s="62">
        <v>2.31</v>
      </c>
      <c r="AB258" s="62">
        <v>2.9</v>
      </c>
      <c r="AC258" s="62">
        <v>7.7</v>
      </c>
      <c r="AD258" s="62">
        <v>1</v>
      </c>
      <c r="AE258" s="62">
        <v>0.36</v>
      </c>
      <c r="AF258" s="62">
        <v>10.5</v>
      </c>
      <c r="AG258" s="62">
        <v>1.08</v>
      </c>
      <c r="AH258" s="62">
        <v>0.21</v>
      </c>
      <c r="AI258" s="62">
        <v>2.92</v>
      </c>
      <c r="AJ258" s="62">
        <v>429</v>
      </c>
      <c r="AK258" s="62">
        <v>1.7</v>
      </c>
      <c r="AL258" s="62">
        <v>12</v>
      </c>
      <c r="AM258" s="62">
        <v>1.36</v>
      </c>
      <c r="AN258" s="62">
        <v>299</v>
      </c>
    </row>
    <row r="259" spans="1:40" x14ac:dyDescent="0.25">
      <c r="A259" s="11" t="s">
        <v>216</v>
      </c>
      <c r="B259" s="10" t="s">
        <v>750</v>
      </c>
      <c r="C259" s="62" t="s">
        <v>358</v>
      </c>
      <c r="D259" s="27">
        <v>3</v>
      </c>
      <c r="E259" s="13">
        <v>4</v>
      </c>
      <c r="F259" s="6" t="s">
        <v>210</v>
      </c>
      <c r="G259" s="54" t="s">
        <v>229</v>
      </c>
      <c r="H259" s="54" t="s">
        <v>229</v>
      </c>
      <c r="I259" s="62">
        <v>29.9</v>
      </c>
      <c r="J259" s="62">
        <v>32.200000000000003</v>
      </c>
      <c r="K259" s="62">
        <v>17</v>
      </c>
      <c r="L259" s="62">
        <v>1.4</v>
      </c>
      <c r="M259" s="62">
        <v>3.05</v>
      </c>
      <c r="N259" s="62">
        <v>1.89</v>
      </c>
      <c r="O259" s="62">
        <v>0.63</v>
      </c>
      <c r="P259" s="62">
        <v>28.6</v>
      </c>
      <c r="Q259" s="62">
        <v>2.83</v>
      </c>
      <c r="R259" s="62">
        <v>7.85</v>
      </c>
      <c r="S259" s="62">
        <v>0.65</v>
      </c>
      <c r="T259" s="62">
        <v>13.8</v>
      </c>
      <c r="U259" s="62">
        <v>0.32</v>
      </c>
      <c r="V259" s="62">
        <v>15.8</v>
      </c>
      <c r="W259" s="62">
        <v>14</v>
      </c>
      <c r="X259" s="62">
        <v>3.31</v>
      </c>
      <c r="Y259" s="62">
        <v>4.8</v>
      </c>
      <c r="Z259" s="62">
        <v>70.8</v>
      </c>
      <c r="AA259" s="62">
        <v>2.95</v>
      </c>
      <c r="AB259" s="62">
        <v>3.3</v>
      </c>
      <c r="AC259" s="62">
        <v>3</v>
      </c>
      <c r="AD259" s="62">
        <v>1</v>
      </c>
      <c r="AE259" s="62">
        <v>0.4</v>
      </c>
      <c r="AF259" s="62">
        <v>11.7</v>
      </c>
      <c r="AG259" s="62">
        <v>1.32</v>
      </c>
      <c r="AH259" s="62">
        <v>0.28000000000000003</v>
      </c>
      <c r="AI259" s="62">
        <v>2.62</v>
      </c>
      <c r="AJ259" s="62">
        <v>469</v>
      </c>
      <c r="AK259" s="62">
        <v>1.7</v>
      </c>
      <c r="AL259" s="62">
        <v>15.8</v>
      </c>
      <c r="AM259" s="62">
        <v>2.0499999999999998</v>
      </c>
      <c r="AN259" s="62">
        <v>298</v>
      </c>
    </row>
    <row r="260" spans="1:40" x14ac:dyDescent="0.25">
      <c r="A260" s="11" t="s">
        <v>216</v>
      </c>
      <c r="B260" s="10" t="s">
        <v>750</v>
      </c>
      <c r="C260" s="62" t="s">
        <v>359</v>
      </c>
      <c r="D260" s="27">
        <v>5</v>
      </c>
      <c r="E260" s="13">
        <v>6</v>
      </c>
      <c r="F260" s="6" t="s">
        <v>210</v>
      </c>
      <c r="G260" s="54" t="s">
        <v>229</v>
      </c>
      <c r="H260" s="54" t="s">
        <v>229</v>
      </c>
      <c r="I260" s="62">
        <v>127</v>
      </c>
      <c r="J260" s="62">
        <v>76.099999999999994</v>
      </c>
      <c r="K260" s="62" t="s">
        <v>207</v>
      </c>
      <c r="L260" s="62">
        <v>0.55000000000000004</v>
      </c>
      <c r="M260" s="62">
        <v>5.34</v>
      </c>
      <c r="N260" s="62">
        <v>3.52</v>
      </c>
      <c r="O260" s="62">
        <v>1.1299999999999999</v>
      </c>
      <c r="P260" s="62">
        <v>28.2</v>
      </c>
      <c r="Q260" s="62">
        <v>4.8899999999999997</v>
      </c>
      <c r="R260" s="62">
        <v>8.43</v>
      </c>
      <c r="S260" s="62">
        <v>1.02</v>
      </c>
      <c r="T260" s="62">
        <v>15.2</v>
      </c>
      <c r="U260" s="62">
        <v>0.54</v>
      </c>
      <c r="V260" s="62">
        <v>16.75</v>
      </c>
      <c r="W260" s="62">
        <v>19.7</v>
      </c>
      <c r="X260" s="62">
        <v>4.7699999999999996</v>
      </c>
      <c r="Y260" s="62">
        <v>2.9</v>
      </c>
      <c r="Z260" s="62">
        <v>79.3</v>
      </c>
      <c r="AA260" s="62">
        <v>4.91</v>
      </c>
      <c r="AB260" s="62">
        <v>3.5</v>
      </c>
      <c r="AC260" s="62">
        <v>1.8</v>
      </c>
      <c r="AD260" s="62">
        <v>1.2</v>
      </c>
      <c r="AE260" s="62">
        <v>0.79</v>
      </c>
      <c r="AF260" s="62">
        <v>11.15</v>
      </c>
      <c r="AG260" s="62">
        <v>2.06</v>
      </c>
      <c r="AH260" s="62">
        <v>0.48</v>
      </c>
      <c r="AI260" s="62">
        <v>2.84</v>
      </c>
      <c r="AJ260" s="62">
        <v>724</v>
      </c>
      <c r="AK260" s="62">
        <v>1.9</v>
      </c>
      <c r="AL260" s="62">
        <v>22.1</v>
      </c>
      <c r="AM260" s="62">
        <v>3.24</v>
      </c>
      <c r="AN260" s="62">
        <v>311</v>
      </c>
    </row>
    <row r="261" spans="1:40" x14ac:dyDescent="0.25">
      <c r="A261" s="11" t="s">
        <v>216</v>
      </c>
      <c r="B261" s="10" t="s">
        <v>750</v>
      </c>
      <c r="C261" s="62" t="s">
        <v>360</v>
      </c>
      <c r="D261" s="27">
        <v>8</v>
      </c>
      <c r="E261" s="13">
        <v>9</v>
      </c>
      <c r="F261" s="6" t="s">
        <v>210</v>
      </c>
      <c r="G261" s="54" t="s">
        <v>229</v>
      </c>
      <c r="H261" s="54" t="s">
        <v>229</v>
      </c>
      <c r="I261" s="62">
        <v>202</v>
      </c>
      <c r="J261" s="62">
        <v>53.4</v>
      </c>
      <c r="K261" s="62">
        <v>6</v>
      </c>
      <c r="L261" s="62">
        <v>0.37</v>
      </c>
      <c r="M261" s="62">
        <v>3.67</v>
      </c>
      <c r="N261" s="62">
        <v>2.3199999999999998</v>
      </c>
      <c r="O261" s="62">
        <v>0.69</v>
      </c>
      <c r="P261" s="62">
        <v>24.7</v>
      </c>
      <c r="Q261" s="62">
        <v>3.21</v>
      </c>
      <c r="R261" s="62">
        <v>7.51</v>
      </c>
      <c r="S261" s="62">
        <v>0.73</v>
      </c>
      <c r="T261" s="62">
        <v>9.3000000000000007</v>
      </c>
      <c r="U261" s="62">
        <v>0.39</v>
      </c>
      <c r="V261" s="62">
        <v>14.35</v>
      </c>
      <c r="W261" s="62">
        <v>14.4</v>
      </c>
      <c r="X261" s="62">
        <v>3.02</v>
      </c>
      <c r="Y261" s="62">
        <v>3.6</v>
      </c>
      <c r="Z261" s="62">
        <v>58.4</v>
      </c>
      <c r="AA261" s="62">
        <v>3.51</v>
      </c>
      <c r="AB261" s="62">
        <v>2.7</v>
      </c>
      <c r="AC261" s="62">
        <v>4.7</v>
      </c>
      <c r="AD261" s="62">
        <v>1</v>
      </c>
      <c r="AE261" s="62">
        <v>0.54</v>
      </c>
      <c r="AF261" s="62">
        <v>10.199999999999999</v>
      </c>
      <c r="AG261" s="62">
        <v>1.26</v>
      </c>
      <c r="AH261" s="62">
        <v>0.28999999999999998</v>
      </c>
      <c r="AI261" s="62">
        <v>2.62</v>
      </c>
      <c r="AJ261" s="62">
        <v>426</v>
      </c>
      <c r="AK261" s="62">
        <v>2.1</v>
      </c>
      <c r="AL261" s="62">
        <v>16.3</v>
      </c>
      <c r="AM261" s="62">
        <v>2.21</v>
      </c>
      <c r="AN261" s="62">
        <v>277</v>
      </c>
    </row>
    <row r="262" spans="1:40" x14ac:dyDescent="0.25">
      <c r="A262" s="11" t="s">
        <v>216</v>
      </c>
      <c r="B262" s="10" t="s">
        <v>750</v>
      </c>
      <c r="C262" s="62" t="s">
        <v>361</v>
      </c>
      <c r="D262" s="27">
        <v>11</v>
      </c>
      <c r="E262" s="13">
        <v>12</v>
      </c>
      <c r="F262" s="6" t="s">
        <v>210</v>
      </c>
      <c r="G262" s="54" t="s">
        <v>229</v>
      </c>
      <c r="H262" s="54" t="s">
        <v>229</v>
      </c>
      <c r="I262" s="62">
        <v>424</v>
      </c>
      <c r="J262" s="62">
        <v>38.299999999999997</v>
      </c>
      <c r="K262" s="62">
        <v>9</v>
      </c>
      <c r="L262" s="62">
        <v>7.55</v>
      </c>
      <c r="M262" s="62">
        <v>3.42</v>
      </c>
      <c r="N262" s="62">
        <v>2.2999999999999998</v>
      </c>
      <c r="O262" s="62">
        <v>0.53</v>
      </c>
      <c r="P262" s="62">
        <v>21.1</v>
      </c>
      <c r="Q262" s="62">
        <v>2.48</v>
      </c>
      <c r="R262" s="62">
        <v>5.82</v>
      </c>
      <c r="S262" s="62">
        <v>0.64</v>
      </c>
      <c r="T262" s="62">
        <v>5.9</v>
      </c>
      <c r="U262" s="62">
        <v>0.35</v>
      </c>
      <c r="V262" s="62">
        <v>10.45</v>
      </c>
      <c r="W262" s="62">
        <v>8.5</v>
      </c>
      <c r="X262" s="62">
        <v>1.93</v>
      </c>
      <c r="Y262" s="62">
        <v>46.8</v>
      </c>
      <c r="Z262" s="62">
        <v>44.2</v>
      </c>
      <c r="AA262" s="62">
        <v>2.41</v>
      </c>
      <c r="AB262" s="62">
        <v>2.1</v>
      </c>
      <c r="AC262" s="62">
        <v>7.7</v>
      </c>
      <c r="AD262" s="62">
        <v>0.7</v>
      </c>
      <c r="AE262" s="62">
        <v>0.4</v>
      </c>
      <c r="AF262" s="62">
        <v>7.98</v>
      </c>
      <c r="AG262" s="62">
        <v>0.89</v>
      </c>
      <c r="AH262" s="62">
        <v>0.31</v>
      </c>
      <c r="AI262" s="62">
        <v>2.23</v>
      </c>
      <c r="AJ262" s="62">
        <v>360</v>
      </c>
      <c r="AK262" s="62">
        <v>1.6</v>
      </c>
      <c r="AL262" s="62">
        <v>14.7</v>
      </c>
      <c r="AM262" s="62">
        <v>1.98</v>
      </c>
      <c r="AN262" s="62">
        <v>214</v>
      </c>
    </row>
    <row r="263" spans="1:40" x14ac:dyDescent="0.25">
      <c r="A263" s="11" t="s">
        <v>216</v>
      </c>
      <c r="B263" s="10" t="s">
        <v>750</v>
      </c>
      <c r="C263" s="62" t="s">
        <v>362</v>
      </c>
      <c r="D263" s="27">
        <v>14</v>
      </c>
      <c r="E263" s="13">
        <v>15</v>
      </c>
      <c r="F263" s="6" t="s">
        <v>210</v>
      </c>
      <c r="G263" s="54" t="s">
        <v>229</v>
      </c>
      <c r="H263" s="54" t="s">
        <v>229</v>
      </c>
      <c r="I263" s="62">
        <v>581</v>
      </c>
      <c r="J263" s="62">
        <v>80.900000000000006</v>
      </c>
      <c r="K263" s="62" t="s">
        <v>207</v>
      </c>
      <c r="L263" s="62">
        <v>5.12</v>
      </c>
      <c r="M263" s="62">
        <v>6.04</v>
      </c>
      <c r="N263" s="62">
        <v>4.07</v>
      </c>
      <c r="O263" s="62">
        <v>1.06</v>
      </c>
      <c r="P263" s="62">
        <v>23.5</v>
      </c>
      <c r="Q263" s="62">
        <v>4.54</v>
      </c>
      <c r="R263" s="62">
        <v>6.26</v>
      </c>
      <c r="S263" s="62">
        <v>1.23</v>
      </c>
      <c r="T263" s="62">
        <v>16.899999999999999</v>
      </c>
      <c r="U263" s="62">
        <v>0.72</v>
      </c>
      <c r="V263" s="62">
        <v>11.7</v>
      </c>
      <c r="W263" s="62">
        <v>19.899999999999999</v>
      </c>
      <c r="X263" s="62">
        <v>4.3899999999999997</v>
      </c>
      <c r="Y263" s="62">
        <v>109</v>
      </c>
      <c r="Z263" s="62">
        <v>58.6</v>
      </c>
      <c r="AA263" s="62">
        <v>4.92</v>
      </c>
      <c r="AB263" s="62">
        <v>2.1</v>
      </c>
      <c r="AC263" s="62">
        <v>30.8</v>
      </c>
      <c r="AD263" s="62">
        <v>0.8</v>
      </c>
      <c r="AE263" s="62">
        <v>0.84</v>
      </c>
      <c r="AF263" s="62">
        <v>8.66</v>
      </c>
      <c r="AG263" s="62">
        <v>0.99</v>
      </c>
      <c r="AH263" s="62">
        <v>0.6</v>
      </c>
      <c r="AI263" s="62">
        <v>1.95</v>
      </c>
      <c r="AJ263" s="62">
        <v>378</v>
      </c>
      <c r="AK263" s="62">
        <v>2.2999999999999998</v>
      </c>
      <c r="AL263" s="62">
        <v>28.1</v>
      </c>
      <c r="AM263" s="62">
        <v>4.3</v>
      </c>
      <c r="AN263" s="62">
        <v>231</v>
      </c>
    </row>
    <row r="264" spans="1:40" x14ac:dyDescent="0.25">
      <c r="A264" s="11" t="s">
        <v>216</v>
      </c>
      <c r="B264" s="10" t="s">
        <v>751</v>
      </c>
      <c r="C264" s="62" t="s">
        <v>363</v>
      </c>
      <c r="D264" s="27">
        <v>0</v>
      </c>
      <c r="E264" s="13">
        <v>1</v>
      </c>
      <c r="F264" s="6" t="s">
        <v>210</v>
      </c>
      <c r="G264" s="54" t="s">
        <v>229</v>
      </c>
      <c r="H264" s="54" t="s">
        <v>229</v>
      </c>
      <c r="I264" s="62">
        <v>333</v>
      </c>
      <c r="J264" s="62">
        <v>47.4</v>
      </c>
      <c r="K264" s="62">
        <v>11</v>
      </c>
      <c r="L264" s="62">
        <v>2.85</v>
      </c>
      <c r="M264" s="62">
        <v>5.66</v>
      </c>
      <c r="N264" s="62">
        <v>3.24</v>
      </c>
      <c r="O264" s="62">
        <v>1.02</v>
      </c>
      <c r="P264" s="62">
        <v>22.5</v>
      </c>
      <c r="Q264" s="62">
        <v>4.26</v>
      </c>
      <c r="R264" s="62">
        <v>6.08</v>
      </c>
      <c r="S264" s="62">
        <v>1.05</v>
      </c>
      <c r="T264" s="62">
        <v>18.2</v>
      </c>
      <c r="U264" s="62">
        <v>0.57999999999999996</v>
      </c>
      <c r="V264" s="62">
        <v>10.55</v>
      </c>
      <c r="W264" s="62">
        <v>21.3</v>
      </c>
      <c r="X264" s="62">
        <v>4.8600000000000003</v>
      </c>
      <c r="Y264" s="62">
        <v>47.3</v>
      </c>
      <c r="Z264" s="62">
        <v>51.2</v>
      </c>
      <c r="AA264" s="62">
        <v>4.54</v>
      </c>
      <c r="AB264" s="62">
        <v>2.2000000000000002</v>
      </c>
      <c r="AC264" s="62">
        <v>29.2</v>
      </c>
      <c r="AD264" s="62">
        <v>0.8</v>
      </c>
      <c r="AE264" s="62">
        <v>0.75</v>
      </c>
      <c r="AF264" s="62">
        <v>8.2899999999999991</v>
      </c>
      <c r="AG264" s="62">
        <v>0.85</v>
      </c>
      <c r="AH264" s="62">
        <v>0.46</v>
      </c>
      <c r="AI264" s="62">
        <v>2.1</v>
      </c>
      <c r="AJ264" s="62">
        <v>380</v>
      </c>
      <c r="AK264" s="62">
        <v>1.3</v>
      </c>
      <c r="AL264" s="62">
        <v>25.2</v>
      </c>
      <c r="AM264" s="62">
        <v>3.12</v>
      </c>
      <c r="AN264" s="62">
        <v>222</v>
      </c>
    </row>
    <row r="265" spans="1:40" x14ac:dyDescent="0.25">
      <c r="A265" s="11" t="s">
        <v>216</v>
      </c>
      <c r="B265" s="10" t="s">
        <v>751</v>
      </c>
      <c r="C265" s="62" t="s">
        <v>364</v>
      </c>
      <c r="D265" s="27">
        <v>1</v>
      </c>
      <c r="E265" s="13">
        <v>2</v>
      </c>
      <c r="F265" s="6" t="s">
        <v>210</v>
      </c>
      <c r="G265" s="54" t="s">
        <v>229</v>
      </c>
      <c r="H265" s="54" t="s">
        <v>229</v>
      </c>
      <c r="I265" s="62">
        <v>226</v>
      </c>
      <c r="J265" s="62">
        <v>33.4</v>
      </c>
      <c r="K265" s="62">
        <v>26</v>
      </c>
      <c r="L265" s="62">
        <v>2.83</v>
      </c>
      <c r="M265" s="62">
        <v>3.6</v>
      </c>
      <c r="N265" s="62">
        <v>2.33</v>
      </c>
      <c r="O265" s="62">
        <v>0.63</v>
      </c>
      <c r="P265" s="62">
        <v>24.3</v>
      </c>
      <c r="Q265" s="62">
        <v>2.92</v>
      </c>
      <c r="R265" s="62">
        <v>5.8</v>
      </c>
      <c r="S265" s="62">
        <v>0.69</v>
      </c>
      <c r="T265" s="62">
        <v>11.7</v>
      </c>
      <c r="U265" s="62">
        <v>0.35</v>
      </c>
      <c r="V265" s="62">
        <v>9.56</v>
      </c>
      <c r="W265" s="62">
        <v>12.9</v>
      </c>
      <c r="X265" s="62">
        <v>3.05</v>
      </c>
      <c r="Y265" s="62">
        <v>34.299999999999997</v>
      </c>
      <c r="Z265" s="62">
        <v>56.3</v>
      </c>
      <c r="AA265" s="62">
        <v>3.02</v>
      </c>
      <c r="AB265" s="62">
        <v>1.9</v>
      </c>
      <c r="AC265" s="62">
        <v>23.1</v>
      </c>
      <c r="AD265" s="62">
        <v>0.7</v>
      </c>
      <c r="AE265" s="62">
        <v>0.49</v>
      </c>
      <c r="AF265" s="62">
        <v>8.69</v>
      </c>
      <c r="AG265" s="62">
        <v>0.79</v>
      </c>
      <c r="AH265" s="62">
        <v>0.34</v>
      </c>
      <c r="AI265" s="62">
        <v>1.94</v>
      </c>
      <c r="AJ265" s="62">
        <v>410</v>
      </c>
      <c r="AK265" s="62">
        <v>1.3</v>
      </c>
      <c r="AL265" s="62">
        <v>17.100000000000001</v>
      </c>
      <c r="AM265" s="62">
        <v>2.1800000000000002</v>
      </c>
      <c r="AN265" s="62">
        <v>215</v>
      </c>
    </row>
    <row r="266" spans="1:40" x14ac:dyDescent="0.25">
      <c r="A266" s="11" t="s">
        <v>216</v>
      </c>
      <c r="B266" s="10" t="s">
        <v>751</v>
      </c>
      <c r="C266" s="62" t="s">
        <v>365</v>
      </c>
      <c r="D266" s="27">
        <v>2</v>
      </c>
      <c r="E266" s="13">
        <v>3</v>
      </c>
      <c r="F266" s="6" t="s">
        <v>210</v>
      </c>
      <c r="G266" s="54" t="s">
        <v>229</v>
      </c>
      <c r="H266" s="54" t="s">
        <v>229</v>
      </c>
      <c r="I266" s="62">
        <v>274</v>
      </c>
      <c r="J266" s="62">
        <v>35.9</v>
      </c>
      <c r="K266" s="62">
        <v>19</v>
      </c>
      <c r="L266" s="62">
        <v>2.88</v>
      </c>
      <c r="M266" s="62">
        <v>3.22</v>
      </c>
      <c r="N266" s="62">
        <v>2.04</v>
      </c>
      <c r="O266" s="62">
        <v>0.6</v>
      </c>
      <c r="P266" s="62">
        <v>23.5</v>
      </c>
      <c r="Q266" s="62">
        <v>2.67</v>
      </c>
      <c r="R266" s="62">
        <v>5.55</v>
      </c>
      <c r="S266" s="62">
        <v>0.67</v>
      </c>
      <c r="T266" s="62">
        <v>10.7</v>
      </c>
      <c r="U266" s="62">
        <v>0.36</v>
      </c>
      <c r="V266" s="62">
        <v>9.3699999999999992</v>
      </c>
      <c r="W266" s="62">
        <v>12.2</v>
      </c>
      <c r="X266" s="62">
        <v>2.95</v>
      </c>
      <c r="Y266" s="62">
        <v>37.6</v>
      </c>
      <c r="Z266" s="62">
        <v>64.099999999999994</v>
      </c>
      <c r="AA266" s="62">
        <v>3.16</v>
      </c>
      <c r="AB266" s="62">
        <v>1.7</v>
      </c>
      <c r="AC266" s="62">
        <v>23</v>
      </c>
      <c r="AD266" s="62">
        <v>0.7</v>
      </c>
      <c r="AE266" s="62">
        <v>0.49</v>
      </c>
      <c r="AF266" s="62">
        <v>8.01</v>
      </c>
      <c r="AG266" s="62">
        <v>0.77</v>
      </c>
      <c r="AH266" s="62">
        <v>0.32</v>
      </c>
      <c r="AI266" s="62">
        <v>2.0699999999999998</v>
      </c>
      <c r="AJ266" s="62">
        <v>387</v>
      </c>
      <c r="AK266" s="62">
        <v>1.3</v>
      </c>
      <c r="AL266" s="62">
        <v>15.6</v>
      </c>
      <c r="AM266" s="62">
        <v>2.2200000000000002</v>
      </c>
      <c r="AN266" s="62">
        <v>195</v>
      </c>
    </row>
    <row r="267" spans="1:40" x14ac:dyDescent="0.25">
      <c r="A267" s="11" t="s">
        <v>216</v>
      </c>
      <c r="B267" s="10" t="s">
        <v>751</v>
      </c>
      <c r="C267" s="62" t="s">
        <v>366</v>
      </c>
      <c r="D267" s="27">
        <v>3</v>
      </c>
      <c r="E267" s="13">
        <v>4</v>
      </c>
      <c r="F267" s="6" t="s">
        <v>210</v>
      </c>
      <c r="G267" s="54" t="s">
        <v>229</v>
      </c>
      <c r="H267" s="54" t="s">
        <v>229</v>
      </c>
      <c r="I267" s="62">
        <v>456</v>
      </c>
      <c r="J267" s="62">
        <v>113</v>
      </c>
      <c r="K267" s="62">
        <v>25</v>
      </c>
      <c r="L267" s="62">
        <v>1.94</v>
      </c>
      <c r="M267" s="62">
        <v>4.07</v>
      </c>
      <c r="N267" s="62">
        <v>2.57</v>
      </c>
      <c r="O267" s="62">
        <v>0.9</v>
      </c>
      <c r="P267" s="62">
        <v>23.4</v>
      </c>
      <c r="Q267" s="62">
        <v>3.24</v>
      </c>
      <c r="R267" s="62">
        <v>3.86</v>
      </c>
      <c r="S267" s="62">
        <v>0.8</v>
      </c>
      <c r="T267" s="62">
        <v>13</v>
      </c>
      <c r="U267" s="62">
        <v>0.46</v>
      </c>
      <c r="V267" s="62">
        <v>7.22</v>
      </c>
      <c r="W267" s="62">
        <v>14.9</v>
      </c>
      <c r="X267" s="62">
        <v>3.49</v>
      </c>
      <c r="Y267" s="62">
        <v>46.8</v>
      </c>
      <c r="Z267" s="62">
        <v>59.9</v>
      </c>
      <c r="AA267" s="62">
        <v>3.62</v>
      </c>
      <c r="AB267" s="62">
        <v>1.7</v>
      </c>
      <c r="AC267" s="62">
        <v>74.900000000000006</v>
      </c>
      <c r="AD267" s="62">
        <v>0.5</v>
      </c>
      <c r="AE267" s="62">
        <v>0.56999999999999995</v>
      </c>
      <c r="AF267" s="62">
        <v>5.65</v>
      </c>
      <c r="AG267" s="62">
        <v>0.64</v>
      </c>
      <c r="AH267" s="62">
        <v>0.35</v>
      </c>
      <c r="AI267" s="62">
        <v>1.45</v>
      </c>
      <c r="AJ267" s="62">
        <v>374</v>
      </c>
      <c r="AK267" s="62">
        <v>1.9</v>
      </c>
      <c r="AL267" s="62">
        <v>20.5</v>
      </c>
      <c r="AM267" s="62">
        <v>2.38</v>
      </c>
      <c r="AN267" s="62">
        <v>139</v>
      </c>
    </row>
    <row r="268" spans="1:40" x14ac:dyDescent="0.25">
      <c r="A268" s="11" t="s">
        <v>216</v>
      </c>
      <c r="B268" s="10" t="s">
        <v>752</v>
      </c>
      <c r="C268" s="62" t="s">
        <v>367</v>
      </c>
      <c r="D268" s="27">
        <v>0</v>
      </c>
      <c r="E268" s="13">
        <v>1</v>
      </c>
      <c r="F268" s="6" t="s">
        <v>210</v>
      </c>
      <c r="G268" s="54" t="s">
        <v>229</v>
      </c>
      <c r="H268" s="54" t="s">
        <v>229</v>
      </c>
      <c r="I268" s="62">
        <v>173</v>
      </c>
      <c r="J268" s="62">
        <v>49.8</v>
      </c>
      <c r="K268" s="62">
        <v>53</v>
      </c>
      <c r="L268" s="62">
        <v>0.93</v>
      </c>
      <c r="M268" s="62">
        <v>5.49</v>
      </c>
      <c r="N268" s="62">
        <v>3.31</v>
      </c>
      <c r="O268" s="62">
        <v>1.33</v>
      </c>
      <c r="P268" s="62">
        <v>6.9</v>
      </c>
      <c r="Q268" s="62">
        <v>5.94</v>
      </c>
      <c r="R268" s="62">
        <v>7</v>
      </c>
      <c r="S268" s="62">
        <v>1.1200000000000001</v>
      </c>
      <c r="T268" s="62">
        <v>26.1</v>
      </c>
      <c r="U268" s="62">
        <v>0.45</v>
      </c>
      <c r="V268" s="62">
        <v>5.45</v>
      </c>
      <c r="W268" s="62">
        <v>28.6</v>
      </c>
      <c r="X268" s="62">
        <v>6.56</v>
      </c>
      <c r="Y268" s="62">
        <v>19.2</v>
      </c>
      <c r="Z268" s="62">
        <v>20.7</v>
      </c>
      <c r="AA268" s="62">
        <v>5.62</v>
      </c>
      <c r="AB268" s="62">
        <v>0.9</v>
      </c>
      <c r="AC268" s="62">
        <v>21.4</v>
      </c>
      <c r="AD268" s="62">
        <v>0.3</v>
      </c>
      <c r="AE268" s="62">
        <v>0.84</v>
      </c>
      <c r="AF268" s="62">
        <v>6.8</v>
      </c>
      <c r="AG268" s="62">
        <v>0.22</v>
      </c>
      <c r="AH268" s="62">
        <v>0.5</v>
      </c>
      <c r="AI268" s="62">
        <v>1.37</v>
      </c>
      <c r="AJ268" s="62">
        <v>129</v>
      </c>
      <c r="AK268" s="62">
        <v>1.3</v>
      </c>
      <c r="AL268" s="62">
        <v>30.8</v>
      </c>
      <c r="AM268" s="62">
        <v>2.78</v>
      </c>
      <c r="AN268" s="62">
        <v>288</v>
      </c>
    </row>
    <row r="269" spans="1:40" x14ac:dyDescent="0.25">
      <c r="A269" s="11" t="s">
        <v>216</v>
      </c>
      <c r="B269" s="10" t="s">
        <v>752</v>
      </c>
      <c r="C269" s="62" t="s">
        <v>368</v>
      </c>
      <c r="D269" s="27">
        <v>1</v>
      </c>
      <c r="E269" s="13">
        <v>2</v>
      </c>
      <c r="F269" s="6" t="s">
        <v>210</v>
      </c>
      <c r="G269" s="54" t="s">
        <v>229</v>
      </c>
      <c r="H269" s="54" t="s">
        <v>229</v>
      </c>
      <c r="I269" s="62">
        <v>227</v>
      </c>
      <c r="J269" s="62">
        <v>66.400000000000006</v>
      </c>
      <c r="K269" s="62">
        <v>135</v>
      </c>
      <c r="L269" s="62">
        <v>1.37</v>
      </c>
      <c r="M269" s="62">
        <v>4.87</v>
      </c>
      <c r="N269" s="62">
        <v>2.86</v>
      </c>
      <c r="O269" s="62">
        <v>0.98</v>
      </c>
      <c r="P269" s="62">
        <v>12.5</v>
      </c>
      <c r="Q269" s="62">
        <v>5.2</v>
      </c>
      <c r="R269" s="62">
        <v>15.3</v>
      </c>
      <c r="S269" s="62">
        <v>0.9</v>
      </c>
      <c r="T269" s="62">
        <v>32.4</v>
      </c>
      <c r="U269" s="62">
        <v>0.41</v>
      </c>
      <c r="V269" s="62">
        <v>10.199999999999999</v>
      </c>
      <c r="W269" s="62">
        <v>31.9</v>
      </c>
      <c r="X269" s="62">
        <v>7.86</v>
      </c>
      <c r="Y269" s="62">
        <v>26.6</v>
      </c>
      <c r="Z269" s="62">
        <v>26.6</v>
      </c>
      <c r="AA269" s="62">
        <v>5.36</v>
      </c>
      <c r="AB269" s="62">
        <v>1.4</v>
      </c>
      <c r="AC269" s="62">
        <v>29.1</v>
      </c>
      <c r="AD269" s="62">
        <v>0.7</v>
      </c>
      <c r="AE269" s="62">
        <v>0.8</v>
      </c>
      <c r="AF269" s="62">
        <v>14.85</v>
      </c>
      <c r="AG269" s="62">
        <v>0.5</v>
      </c>
      <c r="AH269" s="62">
        <v>0.38</v>
      </c>
      <c r="AI269" s="62">
        <v>2.11</v>
      </c>
      <c r="AJ269" s="62">
        <v>179</v>
      </c>
      <c r="AK269" s="62">
        <v>1.9</v>
      </c>
      <c r="AL269" s="62">
        <v>25.5</v>
      </c>
      <c r="AM269" s="62">
        <v>2.69</v>
      </c>
      <c r="AN269" s="62">
        <v>608</v>
      </c>
    </row>
    <row r="270" spans="1:40" x14ac:dyDescent="0.25">
      <c r="A270" s="11" t="s">
        <v>216</v>
      </c>
      <c r="B270" s="10" t="s">
        <v>752</v>
      </c>
      <c r="C270" s="62" t="s">
        <v>369</v>
      </c>
      <c r="D270" s="27">
        <v>2</v>
      </c>
      <c r="E270" s="13">
        <v>3</v>
      </c>
      <c r="F270" s="6" t="s">
        <v>210</v>
      </c>
      <c r="G270" s="54" t="s">
        <v>229</v>
      </c>
      <c r="H270" s="54" t="s">
        <v>229</v>
      </c>
      <c r="I270" s="62">
        <v>436</v>
      </c>
      <c r="J270" s="62">
        <v>96</v>
      </c>
      <c r="K270" s="62">
        <v>104</v>
      </c>
      <c r="L270" s="62">
        <v>2.14</v>
      </c>
      <c r="M270" s="62">
        <v>5.43</v>
      </c>
      <c r="N270" s="62">
        <v>2.82</v>
      </c>
      <c r="O270" s="62">
        <v>1.1200000000000001</v>
      </c>
      <c r="P270" s="62">
        <v>10.6</v>
      </c>
      <c r="Q270" s="62">
        <v>5.93</v>
      </c>
      <c r="R270" s="62">
        <v>16.25</v>
      </c>
      <c r="S270" s="62">
        <v>0.9</v>
      </c>
      <c r="T270" s="62">
        <v>42</v>
      </c>
      <c r="U270" s="62">
        <v>0.36</v>
      </c>
      <c r="V270" s="62">
        <v>10.9</v>
      </c>
      <c r="W270" s="62">
        <v>42.4</v>
      </c>
      <c r="X270" s="62">
        <v>11</v>
      </c>
      <c r="Y270" s="62">
        <v>56.8</v>
      </c>
      <c r="Z270" s="62">
        <v>11.1</v>
      </c>
      <c r="AA270" s="62">
        <v>7.72</v>
      </c>
      <c r="AB270" s="62">
        <v>1.4</v>
      </c>
      <c r="AC270" s="62">
        <v>48.3</v>
      </c>
      <c r="AD270" s="62">
        <v>0.7</v>
      </c>
      <c r="AE270" s="62">
        <v>0.82</v>
      </c>
      <c r="AF270" s="62">
        <v>20.8</v>
      </c>
      <c r="AG270" s="62">
        <v>0.44</v>
      </c>
      <c r="AH270" s="62">
        <v>0.39</v>
      </c>
      <c r="AI270" s="62">
        <v>2.6</v>
      </c>
      <c r="AJ270" s="62">
        <v>121</v>
      </c>
      <c r="AK270" s="62">
        <v>3.1</v>
      </c>
      <c r="AL270" s="62">
        <v>25.7</v>
      </c>
      <c r="AM270" s="62">
        <v>2.46</v>
      </c>
      <c r="AN270" s="62">
        <v>632</v>
      </c>
    </row>
    <row r="271" spans="1:40" x14ac:dyDescent="0.25">
      <c r="A271" s="11" t="s">
        <v>216</v>
      </c>
      <c r="B271" s="10" t="s">
        <v>752</v>
      </c>
      <c r="C271" s="62" t="s">
        <v>370</v>
      </c>
      <c r="D271" s="27">
        <v>4</v>
      </c>
      <c r="E271" s="13">
        <v>5</v>
      </c>
      <c r="F271" s="6" t="s">
        <v>210</v>
      </c>
      <c r="G271" s="54" t="s">
        <v>229</v>
      </c>
      <c r="H271" s="54" t="s">
        <v>229</v>
      </c>
      <c r="I271" s="62">
        <v>719</v>
      </c>
      <c r="J271" s="62">
        <v>78.400000000000006</v>
      </c>
      <c r="K271" s="62">
        <v>30</v>
      </c>
      <c r="L271" s="62">
        <v>2.82</v>
      </c>
      <c r="M271" s="62">
        <v>6.11</v>
      </c>
      <c r="N271" s="62">
        <v>3.4</v>
      </c>
      <c r="O271" s="62">
        <v>1.71</v>
      </c>
      <c r="P271" s="62">
        <v>9.4</v>
      </c>
      <c r="Q271" s="62">
        <v>6.93</v>
      </c>
      <c r="R271" s="62">
        <v>7.74</v>
      </c>
      <c r="S271" s="62">
        <v>1.18</v>
      </c>
      <c r="T271" s="62">
        <v>38.299999999999997</v>
      </c>
      <c r="U271" s="62">
        <v>0.45</v>
      </c>
      <c r="V271" s="62">
        <v>6.54</v>
      </c>
      <c r="W271" s="62">
        <v>34</v>
      </c>
      <c r="X271" s="62">
        <v>8.0399999999999991</v>
      </c>
      <c r="Y271" s="62">
        <v>94.4</v>
      </c>
      <c r="Z271" s="62">
        <v>5.9</v>
      </c>
      <c r="AA271" s="62">
        <v>6.81</v>
      </c>
      <c r="AB271" s="62">
        <v>1</v>
      </c>
      <c r="AC271" s="62">
        <v>67.2</v>
      </c>
      <c r="AD271" s="62">
        <v>0.4</v>
      </c>
      <c r="AE271" s="62">
        <v>0.93</v>
      </c>
      <c r="AF271" s="62">
        <v>8.61</v>
      </c>
      <c r="AG271" s="62">
        <v>0.22</v>
      </c>
      <c r="AH271" s="62">
        <v>0.5</v>
      </c>
      <c r="AI271" s="62">
        <v>1.85</v>
      </c>
      <c r="AJ271" s="62">
        <v>45</v>
      </c>
      <c r="AK271" s="62">
        <v>2.6</v>
      </c>
      <c r="AL271" s="62">
        <v>37.1</v>
      </c>
      <c r="AM271" s="62">
        <v>3.35</v>
      </c>
      <c r="AN271" s="62">
        <v>304</v>
      </c>
    </row>
    <row r="272" spans="1:40" x14ac:dyDescent="0.25">
      <c r="A272" s="11" t="s">
        <v>216</v>
      </c>
      <c r="B272" s="10" t="s">
        <v>752</v>
      </c>
      <c r="C272" s="62" t="s">
        <v>371</v>
      </c>
      <c r="D272" s="27">
        <v>6</v>
      </c>
      <c r="E272" s="13">
        <v>7</v>
      </c>
      <c r="F272" s="6" t="s">
        <v>210</v>
      </c>
      <c r="G272" s="54" t="s">
        <v>229</v>
      </c>
      <c r="H272" s="54" t="s">
        <v>229</v>
      </c>
      <c r="I272" s="62">
        <v>491</v>
      </c>
      <c r="J272" s="62">
        <v>87.4</v>
      </c>
      <c r="K272" s="62">
        <v>41</v>
      </c>
      <c r="L272" s="62">
        <v>2.58</v>
      </c>
      <c r="M272" s="62">
        <v>4.3899999999999997</v>
      </c>
      <c r="N272" s="62">
        <v>2.4500000000000002</v>
      </c>
      <c r="O272" s="62">
        <v>1.1299999999999999</v>
      </c>
      <c r="P272" s="62">
        <v>7.3</v>
      </c>
      <c r="Q272" s="62">
        <v>5.22</v>
      </c>
      <c r="R272" s="62">
        <v>17.2</v>
      </c>
      <c r="S272" s="62">
        <v>0.77</v>
      </c>
      <c r="T272" s="62">
        <v>36.299999999999997</v>
      </c>
      <c r="U272" s="62">
        <v>0.38</v>
      </c>
      <c r="V272" s="62">
        <v>10.199999999999999</v>
      </c>
      <c r="W272" s="62">
        <v>35.5</v>
      </c>
      <c r="X272" s="62">
        <v>8.86</v>
      </c>
      <c r="Y272" s="62">
        <v>67.900000000000006</v>
      </c>
      <c r="Z272" s="62">
        <v>4.7</v>
      </c>
      <c r="AA272" s="62">
        <v>6.82</v>
      </c>
      <c r="AB272" s="62">
        <v>1.2</v>
      </c>
      <c r="AC272" s="62">
        <v>50</v>
      </c>
      <c r="AD272" s="62">
        <v>0.7</v>
      </c>
      <c r="AE272" s="62">
        <v>0.69</v>
      </c>
      <c r="AF272" s="62">
        <v>16.850000000000001</v>
      </c>
      <c r="AG272" s="62">
        <v>0.36</v>
      </c>
      <c r="AH272" s="62">
        <v>0.39</v>
      </c>
      <c r="AI272" s="62">
        <v>2.64</v>
      </c>
      <c r="AJ272" s="62">
        <v>57</v>
      </c>
      <c r="AK272" s="62">
        <v>1.7</v>
      </c>
      <c r="AL272" s="62">
        <v>22.4</v>
      </c>
      <c r="AM272" s="62">
        <v>2.73</v>
      </c>
      <c r="AN272" s="62">
        <v>683</v>
      </c>
    </row>
    <row r="273" spans="1:40" x14ac:dyDescent="0.25">
      <c r="A273" s="11" t="s">
        <v>216</v>
      </c>
      <c r="B273" s="10" t="s">
        <v>752</v>
      </c>
      <c r="C273" s="62" t="s">
        <v>372</v>
      </c>
      <c r="D273" s="27">
        <v>8</v>
      </c>
      <c r="E273" s="13">
        <v>9</v>
      </c>
      <c r="F273" s="6" t="s">
        <v>210</v>
      </c>
      <c r="G273" s="54" t="s">
        <v>229</v>
      </c>
      <c r="H273" s="54" t="s">
        <v>229</v>
      </c>
      <c r="I273" s="62">
        <v>578</v>
      </c>
      <c r="J273" s="62">
        <v>71.099999999999994</v>
      </c>
      <c r="K273" s="62">
        <v>40</v>
      </c>
      <c r="L273" s="62">
        <v>2.2799999999999998</v>
      </c>
      <c r="M273" s="62">
        <v>4.88</v>
      </c>
      <c r="N273" s="62">
        <v>3.05</v>
      </c>
      <c r="O273" s="62">
        <v>0.91</v>
      </c>
      <c r="P273" s="62">
        <v>7.8</v>
      </c>
      <c r="Q273" s="62">
        <v>4.6900000000000004</v>
      </c>
      <c r="R273" s="62">
        <v>14.4</v>
      </c>
      <c r="S273" s="62">
        <v>0.92</v>
      </c>
      <c r="T273" s="62">
        <v>32.5</v>
      </c>
      <c r="U273" s="62">
        <v>0.42</v>
      </c>
      <c r="V273" s="62">
        <v>9.69</v>
      </c>
      <c r="W273" s="62">
        <v>28.5</v>
      </c>
      <c r="X273" s="62">
        <v>7.64</v>
      </c>
      <c r="Y273" s="62">
        <v>72.8</v>
      </c>
      <c r="Z273" s="62">
        <v>5.9</v>
      </c>
      <c r="AA273" s="62">
        <v>5.23</v>
      </c>
      <c r="AB273" s="62">
        <v>1.5</v>
      </c>
      <c r="AC273" s="62">
        <v>59.2</v>
      </c>
      <c r="AD273" s="62">
        <v>0.7</v>
      </c>
      <c r="AE273" s="62">
        <v>0.69</v>
      </c>
      <c r="AF273" s="62">
        <v>15.55</v>
      </c>
      <c r="AG273" s="62">
        <v>0.35</v>
      </c>
      <c r="AH273" s="62">
        <v>0.44</v>
      </c>
      <c r="AI273" s="62">
        <v>3.73</v>
      </c>
      <c r="AJ273" s="62">
        <v>50</v>
      </c>
      <c r="AK273" s="62">
        <v>3.6</v>
      </c>
      <c r="AL273" s="62">
        <v>32.4</v>
      </c>
      <c r="AM273" s="62">
        <v>2.65</v>
      </c>
      <c r="AN273" s="62">
        <v>587</v>
      </c>
    </row>
    <row r="274" spans="1:40" x14ac:dyDescent="0.25">
      <c r="A274" s="11" t="s">
        <v>216</v>
      </c>
      <c r="B274" s="10" t="s">
        <v>752</v>
      </c>
      <c r="C274" s="62" t="s">
        <v>373</v>
      </c>
      <c r="D274" s="27">
        <v>10</v>
      </c>
      <c r="E274" s="13">
        <v>11</v>
      </c>
      <c r="F274" s="6" t="s">
        <v>210</v>
      </c>
      <c r="G274" s="54" t="s">
        <v>229</v>
      </c>
      <c r="H274" s="54" t="s">
        <v>229</v>
      </c>
      <c r="I274" s="62">
        <v>398</v>
      </c>
      <c r="J274" s="62">
        <v>40.200000000000003</v>
      </c>
      <c r="K274" s="62">
        <v>26</v>
      </c>
      <c r="L274" s="62">
        <v>1.3</v>
      </c>
      <c r="M274" s="62">
        <v>2.3199999999999998</v>
      </c>
      <c r="N274" s="62">
        <v>1.39</v>
      </c>
      <c r="O274" s="62">
        <v>0.62</v>
      </c>
      <c r="P274" s="62">
        <v>5.6</v>
      </c>
      <c r="Q274" s="62">
        <v>2.46</v>
      </c>
      <c r="R274" s="62">
        <v>7.16</v>
      </c>
      <c r="S274" s="62">
        <v>0.47</v>
      </c>
      <c r="T274" s="62">
        <v>16.3</v>
      </c>
      <c r="U274" s="62">
        <v>0.23</v>
      </c>
      <c r="V274" s="62">
        <v>5.67</v>
      </c>
      <c r="W274" s="62">
        <v>16.5</v>
      </c>
      <c r="X274" s="62">
        <v>3.96</v>
      </c>
      <c r="Y274" s="62">
        <v>50.6</v>
      </c>
      <c r="Z274" s="62">
        <v>4.3</v>
      </c>
      <c r="AA274" s="62">
        <v>3.11</v>
      </c>
      <c r="AB274" s="62">
        <v>1.3</v>
      </c>
      <c r="AC274" s="62">
        <v>41.2</v>
      </c>
      <c r="AD274" s="62">
        <v>0.4</v>
      </c>
      <c r="AE274" s="62">
        <v>0.41</v>
      </c>
      <c r="AF274" s="62">
        <v>7.94</v>
      </c>
      <c r="AG274" s="62">
        <v>0.19</v>
      </c>
      <c r="AH274" s="62">
        <v>0.19</v>
      </c>
      <c r="AI274" s="62">
        <v>1.45</v>
      </c>
      <c r="AJ274" s="62">
        <v>43</v>
      </c>
      <c r="AK274" s="62">
        <v>4.7</v>
      </c>
      <c r="AL274" s="62">
        <v>13.3</v>
      </c>
      <c r="AM274" s="62">
        <v>1.49</v>
      </c>
      <c r="AN274" s="62">
        <v>265</v>
      </c>
    </row>
    <row r="275" spans="1:40" x14ac:dyDescent="0.25">
      <c r="A275" s="11" t="s">
        <v>216</v>
      </c>
      <c r="B275" s="10" t="s">
        <v>753</v>
      </c>
      <c r="C275" s="62" t="s">
        <v>374</v>
      </c>
      <c r="D275" s="27">
        <v>0</v>
      </c>
      <c r="E275" s="13">
        <v>1</v>
      </c>
      <c r="F275" s="6" t="s">
        <v>210</v>
      </c>
      <c r="G275" s="54" t="s">
        <v>229</v>
      </c>
      <c r="H275" s="54" t="s">
        <v>229</v>
      </c>
      <c r="I275" s="62">
        <v>417</v>
      </c>
      <c r="J275" s="62">
        <v>85</v>
      </c>
      <c r="K275" s="62">
        <v>79</v>
      </c>
      <c r="L275" s="62">
        <v>1.98</v>
      </c>
      <c r="M275" s="62">
        <v>5.41</v>
      </c>
      <c r="N275" s="62">
        <v>3.14</v>
      </c>
      <c r="O275" s="62">
        <v>1.27</v>
      </c>
      <c r="P275" s="62">
        <v>9.1</v>
      </c>
      <c r="Q275" s="62">
        <v>6.52</v>
      </c>
      <c r="R275" s="62">
        <v>12.2</v>
      </c>
      <c r="S275" s="62">
        <v>1.1100000000000001</v>
      </c>
      <c r="T275" s="62">
        <v>37.6</v>
      </c>
      <c r="U275" s="62">
        <v>0.44</v>
      </c>
      <c r="V275" s="62">
        <v>9.2799999999999994</v>
      </c>
      <c r="W275" s="62">
        <v>38.299999999999997</v>
      </c>
      <c r="X275" s="62">
        <v>9.52</v>
      </c>
      <c r="Y275" s="62">
        <v>50.1</v>
      </c>
      <c r="Z275" s="62">
        <v>15.4</v>
      </c>
      <c r="AA275" s="62">
        <v>7.85</v>
      </c>
      <c r="AB275" s="62">
        <v>1.3</v>
      </c>
      <c r="AC275" s="62">
        <v>46.4</v>
      </c>
      <c r="AD275" s="62">
        <v>0.6</v>
      </c>
      <c r="AE275" s="62">
        <v>0.89</v>
      </c>
      <c r="AF275" s="62">
        <v>14.4</v>
      </c>
      <c r="AG275" s="62">
        <v>0.4</v>
      </c>
      <c r="AH275" s="62">
        <v>0.46</v>
      </c>
      <c r="AI275" s="62">
        <v>2.34</v>
      </c>
      <c r="AJ275" s="62">
        <v>164</v>
      </c>
      <c r="AK275" s="62">
        <v>4.2</v>
      </c>
      <c r="AL275" s="62">
        <v>29.7</v>
      </c>
      <c r="AM275" s="62">
        <v>2.96</v>
      </c>
      <c r="AN275" s="62">
        <v>497</v>
      </c>
    </row>
    <row r="276" spans="1:40" x14ac:dyDescent="0.25">
      <c r="A276" s="11" t="s">
        <v>216</v>
      </c>
      <c r="B276" s="10" t="s">
        <v>753</v>
      </c>
      <c r="C276" s="62" t="s">
        <v>375</v>
      </c>
      <c r="D276" s="27">
        <v>1</v>
      </c>
      <c r="E276" s="13">
        <v>2</v>
      </c>
      <c r="F276" s="6" t="s">
        <v>210</v>
      </c>
      <c r="G276" s="54" t="s">
        <v>229</v>
      </c>
      <c r="H276" s="54" t="s">
        <v>229</v>
      </c>
      <c r="I276" s="62">
        <v>594</v>
      </c>
      <c r="J276" s="62">
        <v>102</v>
      </c>
      <c r="K276" s="62">
        <v>78</v>
      </c>
      <c r="L276" s="62">
        <v>3.25</v>
      </c>
      <c r="M276" s="62">
        <v>5.69</v>
      </c>
      <c r="N276" s="62">
        <v>3.62</v>
      </c>
      <c r="O276" s="62">
        <v>1.35</v>
      </c>
      <c r="P276" s="62">
        <v>13.2</v>
      </c>
      <c r="Q276" s="62">
        <v>6.61</v>
      </c>
      <c r="R276" s="62">
        <v>15.85</v>
      </c>
      <c r="S276" s="62">
        <v>1.18</v>
      </c>
      <c r="T276" s="62">
        <v>44.4</v>
      </c>
      <c r="U276" s="62">
        <v>0.48</v>
      </c>
      <c r="V276" s="62">
        <v>14.35</v>
      </c>
      <c r="W276" s="62">
        <v>41.9</v>
      </c>
      <c r="X276" s="62">
        <v>10.8</v>
      </c>
      <c r="Y276" s="62">
        <v>79.400000000000006</v>
      </c>
      <c r="Z276" s="62">
        <v>16.2</v>
      </c>
      <c r="AA276" s="62">
        <v>7.97</v>
      </c>
      <c r="AB276" s="62">
        <v>1.8</v>
      </c>
      <c r="AC276" s="62">
        <v>63.6</v>
      </c>
      <c r="AD276" s="62">
        <v>0.9</v>
      </c>
      <c r="AE276" s="62">
        <v>1</v>
      </c>
      <c r="AF276" s="62">
        <v>20.2</v>
      </c>
      <c r="AG276" s="62">
        <v>0.59</v>
      </c>
      <c r="AH276" s="62">
        <v>0.53</v>
      </c>
      <c r="AI276" s="62">
        <v>3.49</v>
      </c>
      <c r="AJ276" s="62">
        <v>121</v>
      </c>
      <c r="AK276" s="62">
        <v>5.4</v>
      </c>
      <c r="AL276" s="62">
        <v>33.299999999999997</v>
      </c>
      <c r="AM276" s="62">
        <v>3.25</v>
      </c>
      <c r="AN276" s="62">
        <v>621</v>
      </c>
    </row>
    <row r="277" spans="1:40" x14ac:dyDescent="0.25">
      <c r="A277" s="11" t="s">
        <v>216</v>
      </c>
      <c r="B277" s="10" t="s">
        <v>753</v>
      </c>
      <c r="C277" s="62" t="s">
        <v>376</v>
      </c>
      <c r="D277" s="27">
        <v>2</v>
      </c>
      <c r="E277" s="13">
        <v>3</v>
      </c>
      <c r="F277" s="6" t="s">
        <v>210</v>
      </c>
      <c r="G277" s="54" t="s">
        <v>229</v>
      </c>
      <c r="H277" s="54" t="s">
        <v>229</v>
      </c>
      <c r="I277" s="62">
        <v>339</v>
      </c>
      <c r="J277" s="62">
        <v>62</v>
      </c>
      <c r="K277" s="62">
        <v>72</v>
      </c>
      <c r="L277" s="62">
        <v>1.1599999999999999</v>
      </c>
      <c r="M277" s="62">
        <v>4.54</v>
      </c>
      <c r="N277" s="62">
        <v>2.2000000000000002</v>
      </c>
      <c r="O277" s="62">
        <v>0.98</v>
      </c>
      <c r="P277" s="62">
        <v>5</v>
      </c>
      <c r="Q277" s="62">
        <v>5.0999999999999996</v>
      </c>
      <c r="R277" s="62">
        <v>11.55</v>
      </c>
      <c r="S277" s="62">
        <v>0.77</v>
      </c>
      <c r="T277" s="62">
        <v>25.6</v>
      </c>
      <c r="U277" s="62">
        <v>0.28999999999999998</v>
      </c>
      <c r="V277" s="62">
        <v>6.74</v>
      </c>
      <c r="W277" s="62">
        <v>26</v>
      </c>
      <c r="X277" s="62">
        <v>6.48</v>
      </c>
      <c r="Y277" s="62">
        <v>39.299999999999997</v>
      </c>
      <c r="Z277" s="62">
        <v>5.8</v>
      </c>
      <c r="AA277" s="62">
        <v>5.69</v>
      </c>
      <c r="AB277" s="62">
        <v>0.9</v>
      </c>
      <c r="AC277" s="62">
        <v>42.5</v>
      </c>
      <c r="AD277" s="62">
        <v>0.5</v>
      </c>
      <c r="AE277" s="62">
        <v>0.76</v>
      </c>
      <c r="AF277" s="62">
        <v>11.2</v>
      </c>
      <c r="AG277" s="62">
        <v>0.25</v>
      </c>
      <c r="AH277" s="62">
        <v>0.28999999999999998</v>
      </c>
      <c r="AI277" s="62">
        <v>2.52</v>
      </c>
      <c r="AJ277" s="62">
        <v>46</v>
      </c>
      <c r="AK277" s="62">
        <v>2.1</v>
      </c>
      <c r="AL277" s="62">
        <v>22</v>
      </c>
      <c r="AM277" s="62">
        <v>1.95</v>
      </c>
      <c r="AN277" s="62">
        <v>460</v>
      </c>
    </row>
    <row r="278" spans="1:40" x14ac:dyDescent="0.25">
      <c r="A278" s="11" t="s">
        <v>216</v>
      </c>
      <c r="B278" s="10" t="s">
        <v>753</v>
      </c>
      <c r="C278" s="62" t="s">
        <v>377</v>
      </c>
      <c r="D278" s="27">
        <v>3</v>
      </c>
      <c r="E278" s="13">
        <v>4</v>
      </c>
      <c r="F278" s="6" t="s">
        <v>210</v>
      </c>
      <c r="G278" s="54" t="s">
        <v>229</v>
      </c>
      <c r="H278" s="54" t="s">
        <v>229</v>
      </c>
      <c r="I278" s="62">
        <v>461</v>
      </c>
      <c r="J278" s="62">
        <v>62.8</v>
      </c>
      <c r="K278" s="62">
        <v>45</v>
      </c>
      <c r="L278" s="62">
        <v>1.64</v>
      </c>
      <c r="M278" s="62">
        <v>4.1500000000000004</v>
      </c>
      <c r="N278" s="62">
        <v>2.27</v>
      </c>
      <c r="O278" s="62">
        <v>1.1200000000000001</v>
      </c>
      <c r="P278" s="62">
        <v>7.5</v>
      </c>
      <c r="Q278" s="62">
        <v>4.8</v>
      </c>
      <c r="R278" s="62">
        <v>8.93</v>
      </c>
      <c r="S278" s="62">
        <v>0.72</v>
      </c>
      <c r="T278" s="62">
        <v>25.5</v>
      </c>
      <c r="U278" s="62">
        <v>0.32</v>
      </c>
      <c r="V278" s="62">
        <v>7.68</v>
      </c>
      <c r="W278" s="62">
        <v>26.1</v>
      </c>
      <c r="X278" s="62">
        <v>6.4</v>
      </c>
      <c r="Y278" s="62">
        <v>53.1</v>
      </c>
      <c r="Z278" s="62">
        <v>8.6</v>
      </c>
      <c r="AA278" s="62">
        <v>5.16</v>
      </c>
      <c r="AB278" s="62">
        <v>1.1000000000000001</v>
      </c>
      <c r="AC278" s="62">
        <v>49.9</v>
      </c>
      <c r="AD278" s="62">
        <v>0.5</v>
      </c>
      <c r="AE278" s="62">
        <v>0.69</v>
      </c>
      <c r="AF278" s="62">
        <v>9.93</v>
      </c>
      <c r="AG278" s="62">
        <v>0.3</v>
      </c>
      <c r="AH278" s="62">
        <v>0.33</v>
      </c>
      <c r="AI278" s="62">
        <v>2.2200000000000002</v>
      </c>
      <c r="AJ278" s="62">
        <v>74</v>
      </c>
      <c r="AK278" s="62">
        <v>3.8</v>
      </c>
      <c r="AL278" s="62">
        <v>21.1</v>
      </c>
      <c r="AM278" s="62">
        <v>1.98</v>
      </c>
      <c r="AN278" s="62">
        <v>351</v>
      </c>
    </row>
    <row r="279" spans="1:40" x14ac:dyDescent="0.25">
      <c r="A279" s="11" t="s">
        <v>216</v>
      </c>
      <c r="B279" s="10" t="s">
        <v>753</v>
      </c>
      <c r="C279" s="62" t="s">
        <v>378</v>
      </c>
      <c r="D279" s="27">
        <v>4</v>
      </c>
      <c r="E279" s="13">
        <v>5</v>
      </c>
      <c r="F279" s="6" t="s">
        <v>210</v>
      </c>
      <c r="G279" s="54" t="s">
        <v>229</v>
      </c>
      <c r="H279" s="54" t="s">
        <v>229</v>
      </c>
      <c r="I279" s="62">
        <v>623</v>
      </c>
      <c r="J279" s="62">
        <v>121</v>
      </c>
      <c r="K279" s="62">
        <v>43</v>
      </c>
      <c r="L279" s="62">
        <v>2.2599999999999998</v>
      </c>
      <c r="M279" s="62">
        <v>9.2799999999999994</v>
      </c>
      <c r="N279" s="62">
        <v>5.08</v>
      </c>
      <c r="O279" s="62">
        <v>2.14</v>
      </c>
      <c r="P279" s="62">
        <v>9.5</v>
      </c>
      <c r="Q279" s="62">
        <v>9.75</v>
      </c>
      <c r="R279" s="62">
        <v>9.76</v>
      </c>
      <c r="S279" s="62">
        <v>1.84</v>
      </c>
      <c r="T279" s="62">
        <v>51.3</v>
      </c>
      <c r="U279" s="62">
        <v>0.56999999999999995</v>
      </c>
      <c r="V279" s="62">
        <v>9.74</v>
      </c>
      <c r="W279" s="62">
        <v>50.2</v>
      </c>
      <c r="X279" s="62">
        <v>12.65</v>
      </c>
      <c r="Y279" s="62">
        <v>74.5</v>
      </c>
      <c r="Z279" s="62">
        <v>9.4</v>
      </c>
      <c r="AA279" s="62">
        <v>10.45</v>
      </c>
      <c r="AB279" s="62">
        <v>1.9</v>
      </c>
      <c r="AC279" s="62">
        <v>139.5</v>
      </c>
      <c r="AD279" s="62">
        <v>0.6</v>
      </c>
      <c r="AE279" s="62">
        <v>1.48</v>
      </c>
      <c r="AF279" s="62">
        <v>12.85</v>
      </c>
      <c r="AG279" s="62">
        <v>0.36</v>
      </c>
      <c r="AH279" s="62">
        <v>0.69</v>
      </c>
      <c r="AI279" s="62">
        <v>5.1100000000000003</v>
      </c>
      <c r="AJ279" s="62">
        <v>74</v>
      </c>
      <c r="AK279" s="62">
        <v>5.5</v>
      </c>
      <c r="AL279" s="62">
        <v>60.6</v>
      </c>
      <c r="AM279" s="62">
        <v>4.1100000000000003</v>
      </c>
      <c r="AN279" s="62">
        <v>394</v>
      </c>
    </row>
    <row r="280" spans="1:40" x14ac:dyDescent="0.25">
      <c r="A280" s="11" t="s">
        <v>216</v>
      </c>
      <c r="B280" s="10" t="s">
        <v>753</v>
      </c>
      <c r="C280" s="62" t="s">
        <v>379</v>
      </c>
      <c r="D280" s="27">
        <v>5</v>
      </c>
      <c r="E280" s="13">
        <v>6</v>
      </c>
      <c r="F280" s="6" t="s">
        <v>210</v>
      </c>
      <c r="G280" s="54" t="s">
        <v>229</v>
      </c>
      <c r="H280" s="54" t="s">
        <v>229</v>
      </c>
      <c r="I280" s="62">
        <v>554</v>
      </c>
      <c r="J280" s="62">
        <v>86.1</v>
      </c>
      <c r="K280" s="62">
        <v>47</v>
      </c>
      <c r="L280" s="62">
        <v>1.87</v>
      </c>
      <c r="M280" s="62">
        <v>6.47</v>
      </c>
      <c r="N280" s="62">
        <v>3.74</v>
      </c>
      <c r="O280" s="62">
        <v>1.44</v>
      </c>
      <c r="P280" s="62">
        <v>8.6999999999999993</v>
      </c>
      <c r="Q280" s="62">
        <v>6.14</v>
      </c>
      <c r="R280" s="62">
        <v>9.52</v>
      </c>
      <c r="S280" s="62">
        <v>1.3</v>
      </c>
      <c r="T280" s="62">
        <v>37.6</v>
      </c>
      <c r="U280" s="62">
        <v>0.44</v>
      </c>
      <c r="V280" s="62">
        <v>9.68</v>
      </c>
      <c r="W280" s="62">
        <v>35</v>
      </c>
      <c r="X280" s="62">
        <v>8.86</v>
      </c>
      <c r="Y280" s="62">
        <v>64.8</v>
      </c>
      <c r="Z280" s="62">
        <v>8.3000000000000007</v>
      </c>
      <c r="AA280" s="62">
        <v>6.88</v>
      </c>
      <c r="AB280" s="62">
        <v>1.5</v>
      </c>
      <c r="AC280" s="62">
        <v>105</v>
      </c>
      <c r="AD280" s="62">
        <v>0.6</v>
      </c>
      <c r="AE280" s="62">
        <v>0.96</v>
      </c>
      <c r="AF280" s="62">
        <v>12.55</v>
      </c>
      <c r="AG280" s="62">
        <v>0.4</v>
      </c>
      <c r="AH280" s="62">
        <v>0.54</v>
      </c>
      <c r="AI280" s="62">
        <v>5.34</v>
      </c>
      <c r="AJ280" s="62">
        <v>70</v>
      </c>
      <c r="AK280" s="62">
        <v>6.5</v>
      </c>
      <c r="AL280" s="62">
        <v>38.799999999999997</v>
      </c>
      <c r="AM280" s="62">
        <v>3.2</v>
      </c>
      <c r="AN280" s="62">
        <v>374</v>
      </c>
    </row>
    <row r="281" spans="1:40" x14ac:dyDescent="0.25">
      <c r="A281" s="11" t="s">
        <v>216</v>
      </c>
      <c r="B281" s="10" t="s">
        <v>753</v>
      </c>
      <c r="C281" s="62" t="s">
        <v>380</v>
      </c>
      <c r="D281" s="27">
        <v>6</v>
      </c>
      <c r="E281" s="13">
        <v>7</v>
      </c>
      <c r="F281" s="6" t="s">
        <v>210</v>
      </c>
      <c r="G281" s="54" t="s">
        <v>229</v>
      </c>
      <c r="H281" s="54" t="s">
        <v>229</v>
      </c>
      <c r="I281" s="62">
        <v>510</v>
      </c>
      <c r="J281" s="62">
        <v>128.5</v>
      </c>
      <c r="K281" s="62">
        <v>67</v>
      </c>
      <c r="L281" s="62">
        <v>1.63</v>
      </c>
      <c r="M281" s="62">
        <v>8.3000000000000007</v>
      </c>
      <c r="N281" s="62">
        <v>4.82</v>
      </c>
      <c r="O281" s="62">
        <v>1.91</v>
      </c>
      <c r="P281" s="62">
        <v>8.6</v>
      </c>
      <c r="Q281" s="62">
        <v>8.83</v>
      </c>
      <c r="R281" s="62">
        <v>14.4</v>
      </c>
      <c r="S281" s="62">
        <v>1.72</v>
      </c>
      <c r="T281" s="62">
        <v>55.6</v>
      </c>
      <c r="U281" s="62">
        <v>0.59</v>
      </c>
      <c r="V281" s="62">
        <v>11.6</v>
      </c>
      <c r="W281" s="62">
        <v>51.7</v>
      </c>
      <c r="X281" s="62">
        <v>13.55</v>
      </c>
      <c r="Y281" s="62">
        <v>55.9</v>
      </c>
      <c r="Z281" s="62">
        <v>10.4</v>
      </c>
      <c r="AA281" s="62">
        <v>9.91</v>
      </c>
      <c r="AB281" s="62">
        <v>1.5</v>
      </c>
      <c r="AC281" s="62">
        <v>116</v>
      </c>
      <c r="AD281" s="62">
        <v>0.8</v>
      </c>
      <c r="AE281" s="62">
        <v>1.38</v>
      </c>
      <c r="AF281" s="62">
        <v>19.2</v>
      </c>
      <c r="AG281" s="62">
        <v>0.46</v>
      </c>
      <c r="AH281" s="62">
        <v>0.62</v>
      </c>
      <c r="AI281" s="62">
        <v>5.13</v>
      </c>
      <c r="AJ281" s="62">
        <v>94</v>
      </c>
      <c r="AK281" s="62">
        <v>7.5</v>
      </c>
      <c r="AL281" s="62">
        <v>54.1</v>
      </c>
      <c r="AM281" s="62">
        <v>4.0199999999999996</v>
      </c>
      <c r="AN281" s="62">
        <v>591</v>
      </c>
    </row>
    <row r="282" spans="1:40" x14ac:dyDescent="0.25">
      <c r="A282" s="11" t="s">
        <v>216</v>
      </c>
      <c r="B282" s="10" t="s">
        <v>753</v>
      </c>
      <c r="C282" s="62" t="s">
        <v>381</v>
      </c>
      <c r="D282" s="27">
        <v>7</v>
      </c>
      <c r="E282" s="13">
        <v>8</v>
      </c>
      <c r="F282" s="6" t="s">
        <v>210</v>
      </c>
      <c r="G282" s="54" t="s">
        <v>229</v>
      </c>
      <c r="H282" s="54" t="s">
        <v>229</v>
      </c>
      <c r="I282" s="62">
        <v>453</v>
      </c>
      <c r="J282" s="62">
        <v>90.1</v>
      </c>
      <c r="K282" s="62">
        <v>52</v>
      </c>
      <c r="L282" s="62">
        <v>1.46</v>
      </c>
      <c r="M282" s="62">
        <v>5.27</v>
      </c>
      <c r="N282" s="62">
        <v>2.8</v>
      </c>
      <c r="O282" s="62">
        <v>1.02</v>
      </c>
      <c r="P282" s="62">
        <v>7.7</v>
      </c>
      <c r="Q282" s="62">
        <v>5.61</v>
      </c>
      <c r="R282" s="62">
        <v>12.45</v>
      </c>
      <c r="S282" s="62">
        <v>0.99</v>
      </c>
      <c r="T282" s="62">
        <v>39.5</v>
      </c>
      <c r="U282" s="62">
        <v>0.39</v>
      </c>
      <c r="V282" s="62">
        <v>11.05</v>
      </c>
      <c r="W282" s="62">
        <v>38.4</v>
      </c>
      <c r="X282" s="62">
        <v>9.5</v>
      </c>
      <c r="Y282" s="62">
        <v>50.6</v>
      </c>
      <c r="Z282" s="62">
        <v>8.6</v>
      </c>
      <c r="AA282" s="62">
        <v>7.4</v>
      </c>
      <c r="AB282" s="62">
        <v>1.9</v>
      </c>
      <c r="AC282" s="62">
        <v>70.5</v>
      </c>
      <c r="AD282" s="62">
        <v>0.7</v>
      </c>
      <c r="AE282" s="62">
        <v>0.78</v>
      </c>
      <c r="AF282" s="62">
        <v>17.2</v>
      </c>
      <c r="AG282" s="62">
        <v>0.43</v>
      </c>
      <c r="AH282" s="62">
        <v>0.4</v>
      </c>
      <c r="AI282" s="62">
        <v>3.49</v>
      </c>
      <c r="AJ282" s="62">
        <v>72</v>
      </c>
      <c r="AK282" s="62">
        <v>8.5</v>
      </c>
      <c r="AL282" s="62">
        <v>30.5</v>
      </c>
      <c r="AM282" s="62">
        <v>2.5</v>
      </c>
      <c r="AN282" s="62">
        <v>508</v>
      </c>
    </row>
    <row r="283" spans="1:40" x14ac:dyDescent="0.25">
      <c r="A283" s="11" t="s">
        <v>216</v>
      </c>
      <c r="B283" s="10" t="s">
        <v>754</v>
      </c>
      <c r="C283" s="62" t="s">
        <v>382</v>
      </c>
      <c r="D283" s="27">
        <v>0</v>
      </c>
      <c r="E283" s="13">
        <v>1</v>
      </c>
      <c r="F283" s="6" t="s">
        <v>210</v>
      </c>
      <c r="G283" s="54" t="s">
        <v>229</v>
      </c>
      <c r="H283" s="54" t="s">
        <v>229</v>
      </c>
      <c r="I283" s="62">
        <v>96.7</v>
      </c>
      <c r="J283" s="62">
        <v>37.6</v>
      </c>
      <c r="K283" s="62">
        <v>135</v>
      </c>
      <c r="L283" s="62">
        <v>2.91</v>
      </c>
      <c r="M283" s="62">
        <v>2.31</v>
      </c>
      <c r="N283" s="62">
        <v>1.57</v>
      </c>
      <c r="O283" s="62">
        <v>0.42</v>
      </c>
      <c r="P283" s="62">
        <v>21.8</v>
      </c>
      <c r="Q283" s="62">
        <v>2.09</v>
      </c>
      <c r="R283" s="62">
        <v>8.02</v>
      </c>
      <c r="S283" s="62">
        <v>0.49</v>
      </c>
      <c r="T283" s="62">
        <v>11.3</v>
      </c>
      <c r="U283" s="62">
        <v>0.22</v>
      </c>
      <c r="V283" s="62">
        <v>15.75</v>
      </c>
      <c r="W283" s="62">
        <v>9.8000000000000007</v>
      </c>
      <c r="X283" s="62">
        <v>2.37</v>
      </c>
      <c r="Y283" s="62">
        <v>16</v>
      </c>
      <c r="Z283" s="62">
        <v>46.3</v>
      </c>
      <c r="AA283" s="62">
        <v>2.0299999999999998</v>
      </c>
      <c r="AB283" s="62">
        <v>2.2999999999999998</v>
      </c>
      <c r="AC283" s="62">
        <v>14.2</v>
      </c>
      <c r="AD283" s="62">
        <v>1</v>
      </c>
      <c r="AE283" s="62">
        <v>0.36</v>
      </c>
      <c r="AF283" s="62">
        <v>10.050000000000001</v>
      </c>
      <c r="AG283" s="62">
        <v>0.96</v>
      </c>
      <c r="AH283" s="62">
        <v>0.23</v>
      </c>
      <c r="AI283" s="62">
        <v>2.71</v>
      </c>
      <c r="AJ283" s="62">
        <v>662</v>
      </c>
      <c r="AK283" s="62">
        <v>1.8</v>
      </c>
      <c r="AL283" s="62">
        <v>14.2</v>
      </c>
      <c r="AM283" s="62">
        <v>1.47</v>
      </c>
      <c r="AN283" s="62">
        <v>311</v>
      </c>
    </row>
    <row r="284" spans="1:40" x14ac:dyDescent="0.25">
      <c r="A284" s="11" t="s">
        <v>216</v>
      </c>
      <c r="B284" s="10" t="s">
        <v>754</v>
      </c>
      <c r="C284" s="62" t="s">
        <v>383</v>
      </c>
      <c r="D284" s="27">
        <v>1</v>
      </c>
      <c r="E284" s="13">
        <v>2</v>
      </c>
      <c r="F284" s="6" t="s">
        <v>210</v>
      </c>
      <c r="G284" s="54" t="s">
        <v>229</v>
      </c>
      <c r="H284" s="54" t="s">
        <v>229</v>
      </c>
      <c r="I284" s="62">
        <v>188.5</v>
      </c>
      <c r="J284" s="62">
        <v>75.599999999999994</v>
      </c>
      <c r="K284" s="62">
        <v>77</v>
      </c>
      <c r="L284" s="62">
        <v>1.52</v>
      </c>
      <c r="M284" s="62">
        <v>4.84</v>
      </c>
      <c r="N284" s="62">
        <v>2.9</v>
      </c>
      <c r="O284" s="62">
        <v>0.87</v>
      </c>
      <c r="P284" s="62">
        <v>25.7</v>
      </c>
      <c r="Q284" s="62">
        <v>3.75</v>
      </c>
      <c r="R284" s="62">
        <v>5.66</v>
      </c>
      <c r="S284" s="62">
        <v>0.92</v>
      </c>
      <c r="T284" s="62">
        <v>21.4</v>
      </c>
      <c r="U284" s="62">
        <v>0.39</v>
      </c>
      <c r="V284" s="62">
        <v>10.050000000000001</v>
      </c>
      <c r="W284" s="62">
        <v>18.7</v>
      </c>
      <c r="X284" s="62">
        <v>4.76</v>
      </c>
      <c r="Y284" s="62">
        <v>9.4</v>
      </c>
      <c r="Z284" s="62">
        <v>53.1</v>
      </c>
      <c r="AA284" s="62">
        <v>3.67</v>
      </c>
      <c r="AB284" s="62">
        <v>2.2000000000000002</v>
      </c>
      <c r="AC284" s="62">
        <v>13.1</v>
      </c>
      <c r="AD284" s="62">
        <v>0.6</v>
      </c>
      <c r="AE284" s="62">
        <v>0.66</v>
      </c>
      <c r="AF284" s="62">
        <v>7.63</v>
      </c>
      <c r="AG284" s="62">
        <v>0.7</v>
      </c>
      <c r="AH284" s="62">
        <v>0.44</v>
      </c>
      <c r="AI284" s="62">
        <v>1.97</v>
      </c>
      <c r="AJ284" s="62">
        <v>594</v>
      </c>
      <c r="AK284" s="62">
        <v>1.3</v>
      </c>
      <c r="AL284" s="62">
        <v>27.2</v>
      </c>
      <c r="AM284" s="62">
        <v>2.69</v>
      </c>
      <c r="AN284" s="62">
        <v>204</v>
      </c>
    </row>
    <row r="285" spans="1:40" x14ac:dyDescent="0.25">
      <c r="A285" s="11" t="s">
        <v>216</v>
      </c>
      <c r="B285" s="10" t="s">
        <v>754</v>
      </c>
      <c r="C285" s="62" t="s">
        <v>384</v>
      </c>
      <c r="D285" s="27">
        <v>2</v>
      </c>
      <c r="E285" s="13">
        <v>3</v>
      </c>
      <c r="F285" s="6" t="s">
        <v>210</v>
      </c>
      <c r="G285" s="54" t="s">
        <v>229</v>
      </c>
      <c r="H285" s="54" t="s">
        <v>229</v>
      </c>
      <c r="I285" s="62">
        <v>362</v>
      </c>
      <c r="J285" s="62">
        <v>153.5</v>
      </c>
      <c r="K285" s="62">
        <v>59</v>
      </c>
      <c r="L285" s="62">
        <v>2.57</v>
      </c>
      <c r="M285" s="62">
        <v>5.88</v>
      </c>
      <c r="N285" s="62">
        <v>3.32</v>
      </c>
      <c r="O285" s="62">
        <v>1.3</v>
      </c>
      <c r="P285" s="62">
        <v>23.7</v>
      </c>
      <c r="Q285" s="62">
        <v>4.9800000000000004</v>
      </c>
      <c r="R285" s="62">
        <v>4.6399999999999997</v>
      </c>
      <c r="S285" s="62">
        <v>1.1200000000000001</v>
      </c>
      <c r="T285" s="62">
        <v>21.8</v>
      </c>
      <c r="U285" s="62">
        <v>0.52</v>
      </c>
      <c r="V285" s="62">
        <v>7.95</v>
      </c>
      <c r="W285" s="62">
        <v>24.7</v>
      </c>
      <c r="X285" s="62">
        <v>6.05</v>
      </c>
      <c r="Y285" s="62">
        <v>33.6</v>
      </c>
      <c r="Z285" s="62">
        <v>65</v>
      </c>
      <c r="AA285" s="62">
        <v>5.18</v>
      </c>
      <c r="AB285" s="62">
        <v>1.5</v>
      </c>
      <c r="AC285" s="62">
        <v>13.4</v>
      </c>
      <c r="AD285" s="62">
        <v>0.5</v>
      </c>
      <c r="AE285" s="62">
        <v>0.81</v>
      </c>
      <c r="AF285" s="62">
        <v>6.28</v>
      </c>
      <c r="AG285" s="62">
        <v>0.62</v>
      </c>
      <c r="AH285" s="62">
        <v>0.55000000000000004</v>
      </c>
      <c r="AI285" s="62">
        <v>1.49</v>
      </c>
      <c r="AJ285" s="62">
        <v>466</v>
      </c>
      <c r="AK285" s="62">
        <v>1</v>
      </c>
      <c r="AL285" s="62">
        <v>24.9</v>
      </c>
      <c r="AM285" s="62">
        <v>3.97</v>
      </c>
      <c r="AN285" s="62">
        <v>171</v>
      </c>
    </row>
    <row r="286" spans="1:40" x14ac:dyDescent="0.25">
      <c r="A286" s="11" t="s">
        <v>216</v>
      </c>
      <c r="B286" s="10" t="s">
        <v>754</v>
      </c>
      <c r="C286" s="62" t="s">
        <v>385</v>
      </c>
      <c r="D286" s="27">
        <v>3</v>
      </c>
      <c r="E286" s="13">
        <v>4</v>
      </c>
      <c r="F286" s="6" t="s">
        <v>210</v>
      </c>
      <c r="G286" s="54" t="s">
        <v>229</v>
      </c>
      <c r="H286" s="54" t="s">
        <v>229</v>
      </c>
      <c r="I286" s="62">
        <v>293</v>
      </c>
      <c r="J286" s="62">
        <v>43.8</v>
      </c>
      <c r="K286" s="62">
        <v>54</v>
      </c>
      <c r="L286" s="62">
        <v>2.29</v>
      </c>
      <c r="M286" s="62">
        <v>15.85</v>
      </c>
      <c r="N286" s="62">
        <v>10.55</v>
      </c>
      <c r="O286" s="62">
        <v>3.15</v>
      </c>
      <c r="P286" s="62">
        <v>23.2</v>
      </c>
      <c r="Q286" s="62">
        <v>13.55</v>
      </c>
      <c r="R286" s="62">
        <v>4.5199999999999996</v>
      </c>
      <c r="S286" s="62">
        <v>3.51</v>
      </c>
      <c r="T286" s="62">
        <v>57.7</v>
      </c>
      <c r="U286" s="62">
        <v>1.42</v>
      </c>
      <c r="V286" s="62">
        <v>7.83</v>
      </c>
      <c r="W286" s="62">
        <v>60.7</v>
      </c>
      <c r="X286" s="62">
        <v>13.95</v>
      </c>
      <c r="Y286" s="62">
        <v>37.1</v>
      </c>
      <c r="Z286" s="62">
        <v>59.9</v>
      </c>
      <c r="AA286" s="62">
        <v>13.3</v>
      </c>
      <c r="AB286" s="62">
        <v>2</v>
      </c>
      <c r="AC286" s="62">
        <v>19.3</v>
      </c>
      <c r="AD286" s="62">
        <v>0.5</v>
      </c>
      <c r="AE286" s="62">
        <v>2.3199999999999998</v>
      </c>
      <c r="AF286" s="62">
        <v>5.98</v>
      </c>
      <c r="AG286" s="62">
        <v>0.63</v>
      </c>
      <c r="AH286" s="62">
        <v>1.52</v>
      </c>
      <c r="AI286" s="62">
        <v>1.62</v>
      </c>
      <c r="AJ286" s="62">
        <v>534</v>
      </c>
      <c r="AK286" s="62">
        <v>0.9</v>
      </c>
      <c r="AL286" s="62">
        <v>116.5</v>
      </c>
      <c r="AM286" s="62">
        <v>10</v>
      </c>
      <c r="AN286" s="62">
        <v>168</v>
      </c>
    </row>
    <row r="287" spans="1:40" x14ac:dyDescent="0.25">
      <c r="A287" s="11" t="s">
        <v>216</v>
      </c>
      <c r="B287" s="10" t="s">
        <v>754</v>
      </c>
      <c r="C287" s="62" t="s">
        <v>386</v>
      </c>
      <c r="D287" s="27">
        <v>4</v>
      </c>
      <c r="E287" s="13">
        <v>5</v>
      </c>
      <c r="F287" s="6" t="s">
        <v>210</v>
      </c>
      <c r="G287" s="54" t="s">
        <v>229</v>
      </c>
      <c r="H287" s="54" t="s">
        <v>229</v>
      </c>
      <c r="I287" s="62">
        <v>388</v>
      </c>
      <c r="J287" s="62">
        <v>68.3</v>
      </c>
      <c r="K287" s="62">
        <v>56</v>
      </c>
      <c r="L287" s="62">
        <v>2.25</v>
      </c>
      <c r="M287" s="62">
        <v>21.2</v>
      </c>
      <c r="N287" s="62">
        <v>12.3</v>
      </c>
      <c r="O287" s="62">
        <v>5.64</v>
      </c>
      <c r="P287" s="62">
        <v>23.9</v>
      </c>
      <c r="Q287" s="62">
        <v>21.6</v>
      </c>
      <c r="R287" s="62">
        <v>5.3</v>
      </c>
      <c r="S287" s="62">
        <v>4.1900000000000004</v>
      </c>
      <c r="T287" s="62">
        <v>103</v>
      </c>
      <c r="U287" s="62">
        <v>1.64</v>
      </c>
      <c r="V287" s="62">
        <v>8.83</v>
      </c>
      <c r="W287" s="62">
        <v>114</v>
      </c>
      <c r="X287" s="62">
        <v>28</v>
      </c>
      <c r="Y287" s="62">
        <v>46.3</v>
      </c>
      <c r="Z287" s="62">
        <v>56.1</v>
      </c>
      <c r="AA287" s="62">
        <v>24</v>
      </c>
      <c r="AB287" s="62">
        <v>2.1</v>
      </c>
      <c r="AC287" s="62">
        <v>19.5</v>
      </c>
      <c r="AD287" s="62">
        <v>0.6</v>
      </c>
      <c r="AE287" s="62">
        <v>3.42</v>
      </c>
      <c r="AF287" s="62">
        <v>6.49</v>
      </c>
      <c r="AG287" s="62">
        <v>0.64</v>
      </c>
      <c r="AH287" s="62">
        <v>1.8</v>
      </c>
      <c r="AI287" s="62">
        <v>1.54</v>
      </c>
      <c r="AJ287" s="62">
        <v>449</v>
      </c>
      <c r="AK287" s="62">
        <v>1</v>
      </c>
      <c r="AL287" s="62">
        <v>116</v>
      </c>
      <c r="AM287" s="62">
        <v>11.3</v>
      </c>
      <c r="AN287" s="62">
        <v>184</v>
      </c>
    </row>
    <row r="288" spans="1:40" x14ac:dyDescent="0.25">
      <c r="A288" s="11" t="s">
        <v>216</v>
      </c>
      <c r="B288" s="10" t="s">
        <v>754</v>
      </c>
      <c r="C288" s="62" t="s">
        <v>387</v>
      </c>
      <c r="D288" s="27">
        <v>5</v>
      </c>
      <c r="E288" s="13">
        <v>6</v>
      </c>
      <c r="F288" s="6" t="s">
        <v>210</v>
      </c>
      <c r="G288" s="54" t="s">
        <v>229</v>
      </c>
      <c r="H288" s="54" t="s">
        <v>229</v>
      </c>
      <c r="I288" s="62">
        <v>660</v>
      </c>
      <c r="J288" s="62">
        <v>74.3</v>
      </c>
      <c r="K288" s="62">
        <v>41</v>
      </c>
      <c r="L288" s="62">
        <v>1.73</v>
      </c>
      <c r="M288" s="62">
        <v>41.5</v>
      </c>
      <c r="N288" s="62">
        <v>24.8</v>
      </c>
      <c r="O288" s="62">
        <v>10.25</v>
      </c>
      <c r="P288" s="62">
        <v>19.399999999999999</v>
      </c>
      <c r="Q288" s="62">
        <v>40</v>
      </c>
      <c r="R288" s="62">
        <v>3.56</v>
      </c>
      <c r="S288" s="62">
        <v>8.6</v>
      </c>
      <c r="T288" s="62">
        <v>179.5</v>
      </c>
      <c r="U288" s="62">
        <v>3.34</v>
      </c>
      <c r="V288" s="62">
        <v>6.32</v>
      </c>
      <c r="W288" s="62">
        <v>201</v>
      </c>
      <c r="X288" s="62">
        <v>49.3</v>
      </c>
      <c r="Y288" s="62">
        <v>36.9</v>
      </c>
      <c r="Z288" s="62">
        <v>49.2</v>
      </c>
      <c r="AA288" s="62">
        <v>40.5</v>
      </c>
      <c r="AB288" s="62">
        <v>1.7</v>
      </c>
      <c r="AC288" s="62">
        <v>23.4</v>
      </c>
      <c r="AD288" s="62">
        <v>0.4</v>
      </c>
      <c r="AE288" s="62">
        <v>6.44</v>
      </c>
      <c r="AF288" s="62">
        <v>4.4800000000000004</v>
      </c>
      <c r="AG288" s="62">
        <v>0.48</v>
      </c>
      <c r="AH288" s="62">
        <v>3.65</v>
      </c>
      <c r="AI288" s="62">
        <v>1.52</v>
      </c>
      <c r="AJ288" s="62">
        <v>454</v>
      </c>
      <c r="AK288" s="62">
        <v>1.5</v>
      </c>
      <c r="AL288" s="62">
        <v>220</v>
      </c>
      <c r="AM288" s="62">
        <v>23</v>
      </c>
      <c r="AN288" s="62">
        <v>134</v>
      </c>
    </row>
    <row r="289" spans="1:40" x14ac:dyDescent="0.25">
      <c r="A289" s="11" t="s">
        <v>216</v>
      </c>
      <c r="B289" s="10" t="s">
        <v>754</v>
      </c>
      <c r="C289" s="62" t="s">
        <v>388</v>
      </c>
      <c r="D289" s="27">
        <v>6</v>
      </c>
      <c r="E289" s="13">
        <v>7</v>
      </c>
      <c r="F289" s="6" t="s">
        <v>210</v>
      </c>
      <c r="G289" s="54" t="s">
        <v>229</v>
      </c>
      <c r="H289" s="54" t="s">
        <v>229</v>
      </c>
      <c r="I289" s="62">
        <v>500</v>
      </c>
      <c r="J289" s="62">
        <v>50.3</v>
      </c>
      <c r="K289" s="62">
        <v>54</v>
      </c>
      <c r="L289" s="62">
        <v>1.62</v>
      </c>
      <c r="M289" s="62">
        <v>32.4</v>
      </c>
      <c r="N289" s="62">
        <v>18.55</v>
      </c>
      <c r="O289" s="62">
        <v>8.2100000000000009</v>
      </c>
      <c r="P289" s="62">
        <v>18.8</v>
      </c>
      <c r="Q289" s="62">
        <v>33.299999999999997</v>
      </c>
      <c r="R289" s="62">
        <v>3.57</v>
      </c>
      <c r="S289" s="62">
        <v>6.3</v>
      </c>
      <c r="T289" s="62">
        <v>156.5</v>
      </c>
      <c r="U289" s="62">
        <v>2.42</v>
      </c>
      <c r="V289" s="62">
        <v>6.58</v>
      </c>
      <c r="W289" s="62">
        <v>156</v>
      </c>
      <c r="X289" s="62">
        <v>36.799999999999997</v>
      </c>
      <c r="Y289" s="62">
        <v>39.700000000000003</v>
      </c>
      <c r="Z289" s="62">
        <v>48.1</v>
      </c>
      <c r="AA289" s="62">
        <v>31</v>
      </c>
      <c r="AB289" s="62">
        <v>1.4</v>
      </c>
      <c r="AC289" s="62">
        <v>25.8</v>
      </c>
      <c r="AD289" s="62">
        <v>0.4</v>
      </c>
      <c r="AE289" s="62">
        <v>5.2</v>
      </c>
      <c r="AF289" s="62">
        <v>4.8499999999999996</v>
      </c>
      <c r="AG289" s="62">
        <v>0.48</v>
      </c>
      <c r="AH289" s="62">
        <v>2.69</v>
      </c>
      <c r="AI289" s="62">
        <v>1.45</v>
      </c>
      <c r="AJ289" s="62">
        <v>405</v>
      </c>
      <c r="AK289" s="62">
        <v>0.9</v>
      </c>
      <c r="AL289" s="62">
        <v>168.5</v>
      </c>
      <c r="AM289" s="62">
        <v>16.899999999999999</v>
      </c>
      <c r="AN289" s="62">
        <v>131</v>
      </c>
    </row>
    <row r="290" spans="1:40" x14ac:dyDescent="0.25">
      <c r="A290" s="11" t="s">
        <v>216</v>
      </c>
      <c r="B290" s="10" t="s">
        <v>754</v>
      </c>
      <c r="C290" s="62" t="s">
        <v>389</v>
      </c>
      <c r="D290" s="27">
        <v>7</v>
      </c>
      <c r="E290" s="13">
        <v>8</v>
      </c>
      <c r="F290" s="6" t="s">
        <v>210</v>
      </c>
      <c r="G290" s="54" t="s">
        <v>229</v>
      </c>
      <c r="H290" s="54" t="s">
        <v>229</v>
      </c>
      <c r="I290" s="62">
        <v>507</v>
      </c>
      <c r="J290" s="62">
        <v>55.2</v>
      </c>
      <c r="K290" s="62">
        <v>42</v>
      </c>
      <c r="L290" s="62">
        <v>1.76</v>
      </c>
      <c r="M290" s="62">
        <v>30.1</v>
      </c>
      <c r="N290" s="62">
        <v>16.899999999999999</v>
      </c>
      <c r="O290" s="62">
        <v>7.76</v>
      </c>
      <c r="P290" s="62">
        <v>20.3</v>
      </c>
      <c r="Q290" s="62">
        <v>34</v>
      </c>
      <c r="R290" s="62">
        <v>3.64</v>
      </c>
      <c r="S290" s="62">
        <v>5.96</v>
      </c>
      <c r="T290" s="62">
        <v>165</v>
      </c>
      <c r="U290" s="62">
        <v>2.19</v>
      </c>
      <c r="V290" s="62">
        <v>6.64</v>
      </c>
      <c r="W290" s="62">
        <v>165</v>
      </c>
      <c r="X290" s="62">
        <v>38.299999999999997</v>
      </c>
      <c r="Y290" s="62">
        <v>45.5</v>
      </c>
      <c r="Z290" s="62">
        <v>50.5</v>
      </c>
      <c r="AA290" s="62">
        <v>33.299999999999997</v>
      </c>
      <c r="AB290" s="62">
        <v>2</v>
      </c>
      <c r="AC290" s="62">
        <v>27.6</v>
      </c>
      <c r="AD290" s="62">
        <v>0.4</v>
      </c>
      <c r="AE290" s="62">
        <v>5.1100000000000003</v>
      </c>
      <c r="AF290" s="62">
        <v>4.9800000000000004</v>
      </c>
      <c r="AG290" s="62">
        <v>0.51</v>
      </c>
      <c r="AH290" s="62">
        <v>2.62</v>
      </c>
      <c r="AI290" s="62">
        <v>1.51</v>
      </c>
      <c r="AJ290" s="62">
        <v>376</v>
      </c>
      <c r="AK290" s="62">
        <v>0.9</v>
      </c>
      <c r="AL290" s="62">
        <v>170</v>
      </c>
      <c r="AM290" s="62">
        <v>14.9</v>
      </c>
      <c r="AN290" s="62">
        <v>143</v>
      </c>
    </row>
    <row r="291" spans="1:40" x14ac:dyDescent="0.25">
      <c r="A291" s="11" t="s">
        <v>216</v>
      </c>
      <c r="B291" s="10" t="s">
        <v>754</v>
      </c>
      <c r="C291" s="62" t="s">
        <v>390</v>
      </c>
      <c r="D291" s="27">
        <v>8</v>
      </c>
      <c r="E291" s="13">
        <v>9</v>
      </c>
      <c r="F291" s="6" t="s">
        <v>210</v>
      </c>
      <c r="G291" s="54" t="s">
        <v>229</v>
      </c>
      <c r="H291" s="54" t="s">
        <v>229</v>
      </c>
      <c r="I291" s="62">
        <v>499</v>
      </c>
      <c r="J291" s="62">
        <v>41.4</v>
      </c>
      <c r="K291" s="62">
        <v>33</v>
      </c>
      <c r="L291" s="62">
        <v>1.46</v>
      </c>
      <c r="M291" s="62">
        <v>106</v>
      </c>
      <c r="N291" s="62">
        <v>71.8</v>
      </c>
      <c r="O291" s="62">
        <v>17.2</v>
      </c>
      <c r="P291" s="62">
        <v>18.600000000000001</v>
      </c>
      <c r="Q291" s="62">
        <v>106</v>
      </c>
      <c r="R291" s="62">
        <v>3.13</v>
      </c>
      <c r="S291" s="62">
        <v>24.5</v>
      </c>
      <c r="T291" s="62">
        <v>464</v>
      </c>
      <c r="U291" s="62">
        <v>8.52</v>
      </c>
      <c r="V291" s="62">
        <v>5.38</v>
      </c>
      <c r="W291" s="62">
        <v>323</v>
      </c>
      <c r="X291" s="62">
        <v>69.3</v>
      </c>
      <c r="Y291" s="62">
        <v>44</v>
      </c>
      <c r="Z291" s="62">
        <v>38.299999999999997</v>
      </c>
      <c r="AA291" s="62">
        <v>66</v>
      </c>
      <c r="AB291" s="62">
        <v>1.2</v>
      </c>
      <c r="AC291" s="62">
        <v>34.799999999999997</v>
      </c>
      <c r="AD291" s="62">
        <v>0.3</v>
      </c>
      <c r="AE291" s="62">
        <v>15.55</v>
      </c>
      <c r="AF291" s="62">
        <v>3.89</v>
      </c>
      <c r="AG291" s="62">
        <v>0.44</v>
      </c>
      <c r="AH291" s="62">
        <v>9.41</v>
      </c>
      <c r="AI291" s="62">
        <v>1.91</v>
      </c>
      <c r="AJ291" s="62">
        <v>310</v>
      </c>
      <c r="AK291" s="62">
        <v>0.9</v>
      </c>
      <c r="AL291" s="62">
        <v>1005</v>
      </c>
      <c r="AM291" s="62">
        <v>54.8</v>
      </c>
      <c r="AN291" s="62">
        <v>120</v>
      </c>
    </row>
    <row r="292" spans="1:40" x14ac:dyDescent="0.25">
      <c r="A292" s="11" t="s">
        <v>216</v>
      </c>
      <c r="B292" s="10" t="s">
        <v>755</v>
      </c>
      <c r="C292" s="62" t="s">
        <v>391</v>
      </c>
      <c r="D292" s="27">
        <v>1</v>
      </c>
      <c r="E292" s="13">
        <v>2</v>
      </c>
      <c r="F292" s="6" t="s">
        <v>210</v>
      </c>
      <c r="G292" s="54" t="s">
        <v>229</v>
      </c>
      <c r="H292" s="54" t="s">
        <v>229</v>
      </c>
      <c r="I292" s="62">
        <v>419</v>
      </c>
      <c r="J292" s="62">
        <v>59.7</v>
      </c>
      <c r="K292" s="62">
        <v>64</v>
      </c>
      <c r="L292" s="62">
        <v>1.56</v>
      </c>
      <c r="M292" s="62">
        <v>3.95</v>
      </c>
      <c r="N292" s="62">
        <v>2.2000000000000002</v>
      </c>
      <c r="O292" s="62">
        <v>0.96</v>
      </c>
      <c r="P292" s="62">
        <v>8.9</v>
      </c>
      <c r="Q292" s="62">
        <v>4.42</v>
      </c>
      <c r="R292" s="62">
        <v>11.25</v>
      </c>
      <c r="S292" s="62">
        <v>0.76</v>
      </c>
      <c r="T292" s="62">
        <v>29.7</v>
      </c>
      <c r="U292" s="62">
        <v>0.31</v>
      </c>
      <c r="V292" s="62">
        <v>9.66</v>
      </c>
      <c r="W292" s="62">
        <v>28.4</v>
      </c>
      <c r="X292" s="62">
        <v>7.23</v>
      </c>
      <c r="Y292" s="62">
        <v>49.9</v>
      </c>
      <c r="Z292" s="62">
        <v>9.6</v>
      </c>
      <c r="AA292" s="62">
        <v>4.7699999999999996</v>
      </c>
      <c r="AB292" s="62">
        <v>1.5</v>
      </c>
      <c r="AC292" s="62">
        <v>46.7</v>
      </c>
      <c r="AD292" s="62">
        <v>0.7</v>
      </c>
      <c r="AE292" s="62">
        <v>0.65</v>
      </c>
      <c r="AF292" s="62">
        <v>12.6</v>
      </c>
      <c r="AG292" s="62">
        <v>0.41</v>
      </c>
      <c r="AH292" s="62">
        <v>0.35</v>
      </c>
      <c r="AI292" s="62">
        <v>2.34</v>
      </c>
      <c r="AJ292" s="62">
        <v>79</v>
      </c>
      <c r="AK292" s="62">
        <v>4.5999999999999996</v>
      </c>
      <c r="AL292" s="62">
        <v>23.7</v>
      </c>
      <c r="AM292" s="62">
        <v>2.4300000000000002</v>
      </c>
      <c r="AN292" s="62">
        <v>478</v>
      </c>
    </row>
    <row r="293" spans="1:40" x14ac:dyDescent="0.25">
      <c r="A293" s="11" t="s">
        <v>216</v>
      </c>
      <c r="B293" s="10" t="s">
        <v>755</v>
      </c>
      <c r="C293" s="62" t="s">
        <v>392</v>
      </c>
      <c r="D293" s="27">
        <v>2</v>
      </c>
      <c r="E293" s="13">
        <v>3</v>
      </c>
      <c r="F293" s="6" t="s">
        <v>210</v>
      </c>
      <c r="G293" s="54" t="s">
        <v>229</v>
      </c>
      <c r="H293" s="54" t="s">
        <v>229</v>
      </c>
      <c r="I293" s="62">
        <v>389</v>
      </c>
      <c r="J293" s="62">
        <v>58.6</v>
      </c>
      <c r="K293" s="62">
        <v>68</v>
      </c>
      <c r="L293" s="62">
        <v>1.51</v>
      </c>
      <c r="M293" s="62">
        <v>3.19</v>
      </c>
      <c r="N293" s="62">
        <v>1.84</v>
      </c>
      <c r="O293" s="62">
        <v>0.6</v>
      </c>
      <c r="P293" s="62">
        <v>8.9</v>
      </c>
      <c r="Q293" s="62">
        <v>3.74</v>
      </c>
      <c r="R293" s="62">
        <v>10</v>
      </c>
      <c r="S293" s="62">
        <v>0.65</v>
      </c>
      <c r="T293" s="62">
        <v>26.8</v>
      </c>
      <c r="U293" s="62">
        <v>0.3</v>
      </c>
      <c r="V293" s="62">
        <v>10</v>
      </c>
      <c r="W293" s="62">
        <v>25.2</v>
      </c>
      <c r="X293" s="62">
        <v>6.35</v>
      </c>
      <c r="Y293" s="62">
        <v>48.5</v>
      </c>
      <c r="Z293" s="62">
        <v>11.2</v>
      </c>
      <c r="AA293" s="62">
        <v>5.09</v>
      </c>
      <c r="AB293" s="62">
        <v>1.5</v>
      </c>
      <c r="AC293" s="62">
        <v>44.3</v>
      </c>
      <c r="AD293" s="62">
        <v>0.7</v>
      </c>
      <c r="AE293" s="62">
        <v>0.6</v>
      </c>
      <c r="AF293" s="62">
        <v>12.25</v>
      </c>
      <c r="AG293" s="62">
        <v>0.43</v>
      </c>
      <c r="AH293" s="62">
        <v>0.28999999999999998</v>
      </c>
      <c r="AI293" s="62">
        <v>2.5</v>
      </c>
      <c r="AJ293" s="62">
        <v>88</v>
      </c>
      <c r="AK293" s="62">
        <v>4.2</v>
      </c>
      <c r="AL293" s="62">
        <v>19.2</v>
      </c>
      <c r="AM293" s="62">
        <v>2.09</v>
      </c>
      <c r="AN293" s="62">
        <v>456</v>
      </c>
    </row>
    <row r="294" spans="1:40" x14ac:dyDescent="0.25">
      <c r="A294" s="11" t="s">
        <v>216</v>
      </c>
      <c r="B294" s="10" t="s">
        <v>755</v>
      </c>
      <c r="C294" s="62" t="s">
        <v>393</v>
      </c>
      <c r="D294" s="27">
        <v>3</v>
      </c>
      <c r="E294" s="13">
        <v>4</v>
      </c>
      <c r="F294" s="6" t="s">
        <v>210</v>
      </c>
      <c r="G294" s="54" t="s">
        <v>229</v>
      </c>
      <c r="H294" s="54" t="s">
        <v>229</v>
      </c>
      <c r="I294" s="62">
        <v>362</v>
      </c>
      <c r="J294" s="62">
        <v>41</v>
      </c>
      <c r="K294" s="62">
        <v>35</v>
      </c>
      <c r="L294" s="62">
        <v>0.97</v>
      </c>
      <c r="M294" s="62">
        <v>2.42</v>
      </c>
      <c r="N294" s="62">
        <v>1.54</v>
      </c>
      <c r="O294" s="62">
        <v>0.56999999999999995</v>
      </c>
      <c r="P294" s="62">
        <v>5.4</v>
      </c>
      <c r="Q294" s="62">
        <v>2.75</v>
      </c>
      <c r="R294" s="62">
        <v>7</v>
      </c>
      <c r="S294" s="62">
        <v>0.47</v>
      </c>
      <c r="T294" s="62">
        <v>19.100000000000001</v>
      </c>
      <c r="U294" s="62">
        <v>0.18</v>
      </c>
      <c r="V294" s="62">
        <v>5.95</v>
      </c>
      <c r="W294" s="62">
        <v>18.100000000000001</v>
      </c>
      <c r="X294" s="62">
        <v>4.49</v>
      </c>
      <c r="Y294" s="62">
        <v>41</v>
      </c>
      <c r="Z294" s="62">
        <v>7.1</v>
      </c>
      <c r="AA294" s="62">
        <v>3.53</v>
      </c>
      <c r="AB294" s="62">
        <v>0.9</v>
      </c>
      <c r="AC294" s="62">
        <v>42.9</v>
      </c>
      <c r="AD294" s="62">
        <v>0.4</v>
      </c>
      <c r="AE294" s="62">
        <v>0.41</v>
      </c>
      <c r="AF294" s="62">
        <v>8.64</v>
      </c>
      <c r="AG294" s="62">
        <v>0.25</v>
      </c>
      <c r="AH294" s="62">
        <v>0.21</v>
      </c>
      <c r="AI294" s="62">
        <v>1.58</v>
      </c>
      <c r="AJ294" s="62">
        <v>41</v>
      </c>
      <c r="AK294" s="62">
        <v>3.1</v>
      </c>
      <c r="AL294" s="62">
        <v>14.2</v>
      </c>
      <c r="AM294" s="62">
        <v>1.26</v>
      </c>
      <c r="AN294" s="62">
        <v>306</v>
      </c>
    </row>
    <row r="295" spans="1:40" x14ac:dyDescent="0.25">
      <c r="A295" s="11" t="s">
        <v>216</v>
      </c>
      <c r="B295" s="10" t="s">
        <v>755</v>
      </c>
      <c r="C295" s="62" t="s">
        <v>394</v>
      </c>
      <c r="D295" s="27">
        <v>4</v>
      </c>
      <c r="E295" s="13">
        <v>5</v>
      </c>
      <c r="F295" s="6" t="s">
        <v>210</v>
      </c>
      <c r="G295" s="54" t="s">
        <v>229</v>
      </c>
      <c r="H295" s="54" t="s">
        <v>229</v>
      </c>
      <c r="I295" s="62">
        <v>670</v>
      </c>
      <c r="J295" s="62">
        <v>64.2</v>
      </c>
      <c r="K295" s="62">
        <v>48</v>
      </c>
      <c r="L295" s="62">
        <v>2.56</v>
      </c>
      <c r="M295" s="62">
        <v>4.47</v>
      </c>
      <c r="N295" s="62">
        <v>2.37</v>
      </c>
      <c r="O295" s="62">
        <v>1.08</v>
      </c>
      <c r="P295" s="62">
        <v>11.6</v>
      </c>
      <c r="Q295" s="62">
        <v>4.58</v>
      </c>
      <c r="R295" s="62">
        <v>7.35</v>
      </c>
      <c r="S295" s="62">
        <v>0.8</v>
      </c>
      <c r="T295" s="62">
        <v>31.3</v>
      </c>
      <c r="U295" s="62">
        <v>0.35</v>
      </c>
      <c r="V295" s="62">
        <v>8.35</v>
      </c>
      <c r="W295" s="62">
        <v>31</v>
      </c>
      <c r="X295" s="62">
        <v>7.26</v>
      </c>
      <c r="Y295" s="62">
        <v>85.6</v>
      </c>
      <c r="Z295" s="62">
        <v>9.3000000000000007</v>
      </c>
      <c r="AA295" s="62">
        <v>6.03</v>
      </c>
      <c r="AB295" s="62">
        <v>1.8</v>
      </c>
      <c r="AC295" s="62">
        <v>74.5</v>
      </c>
      <c r="AD295" s="62">
        <v>0.6</v>
      </c>
      <c r="AE295" s="62">
        <v>0.76</v>
      </c>
      <c r="AF295" s="62">
        <v>10.7</v>
      </c>
      <c r="AG295" s="62">
        <v>0.33</v>
      </c>
      <c r="AH295" s="62">
        <v>0.37</v>
      </c>
      <c r="AI295" s="62">
        <v>2.2400000000000002</v>
      </c>
      <c r="AJ295" s="62">
        <v>64</v>
      </c>
      <c r="AK295" s="62">
        <v>4.4000000000000004</v>
      </c>
      <c r="AL295" s="62">
        <v>23.8</v>
      </c>
      <c r="AM295" s="62">
        <v>2.59</v>
      </c>
      <c r="AN295" s="62">
        <v>318</v>
      </c>
    </row>
    <row r="296" spans="1:40" x14ac:dyDescent="0.25">
      <c r="A296" s="11" t="s">
        <v>216</v>
      </c>
      <c r="B296" s="10" t="s">
        <v>755</v>
      </c>
      <c r="C296" s="62" t="s">
        <v>395</v>
      </c>
      <c r="D296" s="27">
        <v>5</v>
      </c>
      <c r="E296" s="13">
        <v>6</v>
      </c>
      <c r="F296" s="6" t="s">
        <v>210</v>
      </c>
      <c r="G296" s="54" t="s">
        <v>229</v>
      </c>
      <c r="H296" s="54" t="s">
        <v>229</v>
      </c>
      <c r="I296" s="62">
        <v>612</v>
      </c>
      <c r="J296" s="62">
        <v>81.2</v>
      </c>
      <c r="K296" s="62">
        <v>70</v>
      </c>
      <c r="L296" s="62">
        <v>7.79</v>
      </c>
      <c r="M296" s="62">
        <v>7.01</v>
      </c>
      <c r="N296" s="62">
        <v>3.76</v>
      </c>
      <c r="O296" s="62">
        <v>1.56</v>
      </c>
      <c r="P296" s="62">
        <v>19.3</v>
      </c>
      <c r="Q296" s="62">
        <v>6.89</v>
      </c>
      <c r="R296" s="62">
        <v>7.72</v>
      </c>
      <c r="S296" s="62">
        <v>1.33</v>
      </c>
      <c r="T296" s="62">
        <v>41</v>
      </c>
      <c r="U296" s="62">
        <v>0.54</v>
      </c>
      <c r="V296" s="62">
        <v>12.3</v>
      </c>
      <c r="W296" s="62">
        <v>40</v>
      </c>
      <c r="X296" s="62">
        <v>9.74</v>
      </c>
      <c r="Y296" s="62">
        <v>128.5</v>
      </c>
      <c r="Z296" s="62">
        <v>13.7</v>
      </c>
      <c r="AA296" s="62">
        <v>7.87</v>
      </c>
      <c r="AB296" s="62">
        <v>2.6</v>
      </c>
      <c r="AC296" s="62">
        <v>63.8</v>
      </c>
      <c r="AD296" s="62">
        <v>0.9</v>
      </c>
      <c r="AE296" s="62">
        <v>1.1200000000000001</v>
      </c>
      <c r="AF296" s="62">
        <v>13</v>
      </c>
      <c r="AG296" s="62">
        <v>0.43</v>
      </c>
      <c r="AH296" s="62">
        <v>0.57999999999999996</v>
      </c>
      <c r="AI296" s="62">
        <v>3.36</v>
      </c>
      <c r="AJ296" s="62">
        <v>82</v>
      </c>
      <c r="AK296" s="62">
        <v>2.6</v>
      </c>
      <c r="AL296" s="62">
        <v>38.700000000000003</v>
      </c>
      <c r="AM296" s="62">
        <v>3.85</v>
      </c>
      <c r="AN296" s="62">
        <v>311</v>
      </c>
    </row>
    <row r="297" spans="1:40" x14ac:dyDescent="0.25">
      <c r="A297" s="11" t="s">
        <v>216</v>
      </c>
      <c r="B297" s="10" t="s">
        <v>755</v>
      </c>
      <c r="C297" s="62" t="s">
        <v>396</v>
      </c>
      <c r="D297" s="27">
        <v>6</v>
      </c>
      <c r="E297" s="13">
        <v>7</v>
      </c>
      <c r="F297" s="6" t="s">
        <v>210</v>
      </c>
      <c r="G297" s="54" t="s">
        <v>229</v>
      </c>
      <c r="H297" s="54" t="s">
        <v>229</v>
      </c>
      <c r="I297" s="62">
        <v>719</v>
      </c>
      <c r="J297" s="62">
        <v>81.8</v>
      </c>
      <c r="K297" s="62">
        <v>63</v>
      </c>
      <c r="L297" s="62">
        <v>7.23</v>
      </c>
      <c r="M297" s="62">
        <v>5.71</v>
      </c>
      <c r="N297" s="62">
        <v>2.95</v>
      </c>
      <c r="O297" s="62">
        <v>1.41</v>
      </c>
      <c r="P297" s="62">
        <v>18.899999999999999</v>
      </c>
      <c r="Q297" s="62">
        <v>5.94</v>
      </c>
      <c r="R297" s="62">
        <v>8.17</v>
      </c>
      <c r="S297" s="62">
        <v>1.06</v>
      </c>
      <c r="T297" s="62">
        <v>38.4</v>
      </c>
      <c r="U297" s="62">
        <v>0.4</v>
      </c>
      <c r="V297" s="62">
        <v>12.65</v>
      </c>
      <c r="W297" s="62">
        <v>36.4</v>
      </c>
      <c r="X297" s="62">
        <v>9.25</v>
      </c>
      <c r="Y297" s="62">
        <v>138</v>
      </c>
      <c r="Z297" s="62">
        <v>12</v>
      </c>
      <c r="AA297" s="62">
        <v>7.38</v>
      </c>
      <c r="AB297" s="62">
        <v>2.8</v>
      </c>
      <c r="AC297" s="62">
        <v>83.1</v>
      </c>
      <c r="AD297" s="62">
        <v>0.9</v>
      </c>
      <c r="AE297" s="62">
        <v>0.93</v>
      </c>
      <c r="AF297" s="62">
        <v>13.4</v>
      </c>
      <c r="AG297" s="62">
        <v>0.42</v>
      </c>
      <c r="AH297" s="62">
        <v>0.44</v>
      </c>
      <c r="AI297" s="62">
        <v>3.36</v>
      </c>
      <c r="AJ297" s="62">
        <v>71</v>
      </c>
      <c r="AK297" s="62">
        <v>2.1</v>
      </c>
      <c r="AL297" s="62">
        <v>32.299999999999997</v>
      </c>
      <c r="AM297" s="62">
        <v>3.23</v>
      </c>
      <c r="AN297" s="62">
        <v>337</v>
      </c>
    </row>
    <row r="298" spans="1:40" x14ac:dyDescent="0.25">
      <c r="A298" s="11" t="s">
        <v>216</v>
      </c>
      <c r="B298" s="10" t="s">
        <v>755</v>
      </c>
      <c r="C298" s="62" t="s">
        <v>397</v>
      </c>
      <c r="D298" s="27">
        <v>7</v>
      </c>
      <c r="E298" s="13">
        <v>8</v>
      </c>
      <c r="F298" s="6" t="s">
        <v>210</v>
      </c>
      <c r="G298" s="54" t="s">
        <v>229</v>
      </c>
      <c r="H298" s="54" t="s">
        <v>229</v>
      </c>
      <c r="I298" s="62">
        <v>744</v>
      </c>
      <c r="J298" s="62">
        <v>88.4</v>
      </c>
      <c r="K298" s="62">
        <v>72</v>
      </c>
      <c r="L298" s="62">
        <v>8.4600000000000009</v>
      </c>
      <c r="M298" s="62">
        <v>6.54</v>
      </c>
      <c r="N298" s="62">
        <v>3.69</v>
      </c>
      <c r="O298" s="62">
        <v>1.54</v>
      </c>
      <c r="P298" s="62">
        <v>21.1</v>
      </c>
      <c r="Q298" s="62">
        <v>6.8</v>
      </c>
      <c r="R298" s="62">
        <v>8.93</v>
      </c>
      <c r="S298" s="62">
        <v>1.17</v>
      </c>
      <c r="T298" s="62">
        <v>41.4</v>
      </c>
      <c r="U298" s="62">
        <v>0.55000000000000004</v>
      </c>
      <c r="V298" s="62">
        <v>13.45</v>
      </c>
      <c r="W298" s="62">
        <v>39.6</v>
      </c>
      <c r="X298" s="62">
        <v>10.3</v>
      </c>
      <c r="Y298" s="62">
        <v>145</v>
      </c>
      <c r="Z298" s="62">
        <v>13.1</v>
      </c>
      <c r="AA298" s="62">
        <v>8.17</v>
      </c>
      <c r="AB298" s="62">
        <v>2.9</v>
      </c>
      <c r="AC298" s="62">
        <v>80.3</v>
      </c>
      <c r="AD298" s="62">
        <v>1</v>
      </c>
      <c r="AE298" s="62">
        <v>1.1000000000000001</v>
      </c>
      <c r="AF298" s="62">
        <v>13.85</v>
      </c>
      <c r="AG298" s="62">
        <v>0.45</v>
      </c>
      <c r="AH298" s="62">
        <v>0.56000000000000005</v>
      </c>
      <c r="AI298" s="62">
        <v>3.66</v>
      </c>
      <c r="AJ298" s="62">
        <v>81</v>
      </c>
      <c r="AK298" s="62">
        <v>2.1</v>
      </c>
      <c r="AL298" s="62">
        <v>35.5</v>
      </c>
      <c r="AM298" s="62">
        <v>3.54</v>
      </c>
      <c r="AN298" s="62">
        <v>353</v>
      </c>
    </row>
    <row r="299" spans="1:40" x14ac:dyDescent="0.25">
      <c r="A299" s="11" t="s">
        <v>216</v>
      </c>
      <c r="B299" s="10" t="s">
        <v>755</v>
      </c>
      <c r="C299" s="62" t="s">
        <v>398</v>
      </c>
      <c r="D299" s="27">
        <v>8</v>
      </c>
      <c r="E299" s="13">
        <v>9</v>
      </c>
      <c r="F299" s="6" t="s">
        <v>210</v>
      </c>
      <c r="G299" s="54" t="s">
        <v>229</v>
      </c>
      <c r="H299" s="54" t="s">
        <v>229</v>
      </c>
      <c r="I299" s="62">
        <v>584</v>
      </c>
      <c r="J299" s="62">
        <v>55.9</v>
      </c>
      <c r="K299" s="62">
        <v>39</v>
      </c>
      <c r="L299" s="62">
        <v>2.56</v>
      </c>
      <c r="M299" s="62">
        <v>3.35</v>
      </c>
      <c r="N299" s="62">
        <v>1.86</v>
      </c>
      <c r="O299" s="62">
        <v>0.81</v>
      </c>
      <c r="P299" s="62">
        <v>10</v>
      </c>
      <c r="Q299" s="62">
        <v>3.81</v>
      </c>
      <c r="R299" s="62">
        <v>6.07</v>
      </c>
      <c r="S299" s="62">
        <v>0.6</v>
      </c>
      <c r="T299" s="62">
        <v>24.5</v>
      </c>
      <c r="U299" s="62">
        <v>0.27</v>
      </c>
      <c r="V299" s="62">
        <v>6.28</v>
      </c>
      <c r="W299" s="62">
        <v>23.5</v>
      </c>
      <c r="X299" s="62">
        <v>6.07</v>
      </c>
      <c r="Y299" s="62">
        <v>76.099999999999994</v>
      </c>
      <c r="Z299" s="62">
        <v>6.3</v>
      </c>
      <c r="AA299" s="62">
        <v>4.66</v>
      </c>
      <c r="AB299" s="62">
        <v>1.3</v>
      </c>
      <c r="AC299" s="62">
        <v>71</v>
      </c>
      <c r="AD299" s="62">
        <v>0.4</v>
      </c>
      <c r="AE299" s="62">
        <v>0.56000000000000005</v>
      </c>
      <c r="AF299" s="62">
        <v>8.58</v>
      </c>
      <c r="AG299" s="62">
        <v>0.23</v>
      </c>
      <c r="AH299" s="62">
        <v>0.25</v>
      </c>
      <c r="AI299" s="62">
        <v>1.79</v>
      </c>
      <c r="AJ299" s="62">
        <v>42</v>
      </c>
      <c r="AK299" s="62">
        <v>5.7</v>
      </c>
      <c r="AL299" s="62">
        <v>17.2</v>
      </c>
      <c r="AM299" s="62">
        <v>1.84</v>
      </c>
      <c r="AN299" s="62">
        <v>249</v>
      </c>
    </row>
    <row r="300" spans="1:40" x14ac:dyDescent="0.25">
      <c r="A300" s="11" t="s">
        <v>216</v>
      </c>
      <c r="B300" s="10" t="s">
        <v>755</v>
      </c>
      <c r="C300" s="62" t="s">
        <v>399</v>
      </c>
      <c r="D300" s="27">
        <v>9</v>
      </c>
      <c r="E300" s="13">
        <v>10</v>
      </c>
      <c r="F300" s="6" t="s">
        <v>210</v>
      </c>
      <c r="G300" s="54" t="s">
        <v>229</v>
      </c>
      <c r="H300" s="54" t="s">
        <v>229</v>
      </c>
      <c r="I300" s="62">
        <v>676</v>
      </c>
      <c r="J300" s="62">
        <v>69.3</v>
      </c>
      <c r="K300" s="62">
        <v>49</v>
      </c>
      <c r="L300" s="62">
        <v>2.57</v>
      </c>
      <c r="M300" s="62">
        <v>3.9</v>
      </c>
      <c r="N300" s="62">
        <v>2.2799999999999998</v>
      </c>
      <c r="O300" s="62">
        <v>1.02</v>
      </c>
      <c r="P300" s="62">
        <v>11.4</v>
      </c>
      <c r="Q300" s="62">
        <v>4.45</v>
      </c>
      <c r="R300" s="62">
        <v>8.0299999999999994</v>
      </c>
      <c r="S300" s="62">
        <v>0.73</v>
      </c>
      <c r="T300" s="62">
        <v>30.6</v>
      </c>
      <c r="U300" s="62">
        <v>0.3</v>
      </c>
      <c r="V300" s="62">
        <v>8.56</v>
      </c>
      <c r="W300" s="62">
        <v>29.9</v>
      </c>
      <c r="X300" s="62">
        <v>7.42</v>
      </c>
      <c r="Y300" s="62">
        <v>81.599999999999994</v>
      </c>
      <c r="Z300" s="62">
        <v>7.3</v>
      </c>
      <c r="AA300" s="62">
        <v>5.73</v>
      </c>
      <c r="AB300" s="62">
        <v>1.6</v>
      </c>
      <c r="AC300" s="62">
        <v>74.8</v>
      </c>
      <c r="AD300" s="62">
        <v>0.5</v>
      </c>
      <c r="AE300" s="62">
        <v>0.7</v>
      </c>
      <c r="AF300" s="62">
        <v>11.6</v>
      </c>
      <c r="AG300" s="62">
        <v>0.32</v>
      </c>
      <c r="AH300" s="62">
        <v>0.3</v>
      </c>
      <c r="AI300" s="62">
        <v>2.2000000000000002</v>
      </c>
      <c r="AJ300" s="62">
        <v>54</v>
      </c>
      <c r="AK300" s="62">
        <v>5</v>
      </c>
      <c r="AL300" s="62">
        <v>21.2</v>
      </c>
      <c r="AM300" s="62">
        <v>2.23</v>
      </c>
      <c r="AN300" s="62">
        <v>341</v>
      </c>
    </row>
    <row r="301" spans="1:40" x14ac:dyDescent="0.25">
      <c r="A301" s="11" t="s">
        <v>216</v>
      </c>
      <c r="B301" s="10" t="s">
        <v>755</v>
      </c>
      <c r="C301" s="62" t="s">
        <v>400</v>
      </c>
      <c r="D301" s="27">
        <v>10</v>
      </c>
      <c r="E301" s="13">
        <v>11</v>
      </c>
      <c r="F301" s="6" t="s">
        <v>210</v>
      </c>
      <c r="G301" s="54" t="s">
        <v>229</v>
      </c>
      <c r="H301" s="54" t="s">
        <v>229</v>
      </c>
      <c r="I301" s="62">
        <v>698</v>
      </c>
      <c r="J301" s="62">
        <v>58.9</v>
      </c>
      <c r="K301" s="62">
        <v>35</v>
      </c>
      <c r="L301" s="62">
        <v>2.17</v>
      </c>
      <c r="M301" s="62">
        <v>3.31</v>
      </c>
      <c r="N301" s="62">
        <v>1.69</v>
      </c>
      <c r="O301" s="62">
        <v>0.89</v>
      </c>
      <c r="P301" s="62">
        <v>10.1</v>
      </c>
      <c r="Q301" s="62">
        <v>3.8</v>
      </c>
      <c r="R301" s="62">
        <v>6.96</v>
      </c>
      <c r="S301" s="62">
        <v>0.65</v>
      </c>
      <c r="T301" s="62">
        <v>25.6</v>
      </c>
      <c r="U301" s="62">
        <v>0.26</v>
      </c>
      <c r="V301" s="62">
        <v>8.92</v>
      </c>
      <c r="W301" s="62">
        <v>23.6</v>
      </c>
      <c r="X301" s="62">
        <v>5.97</v>
      </c>
      <c r="Y301" s="62">
        <v>81.599999999999994</v>
      </c>
      <c r="Z301" s="62">
        <v>6.6</v>
      </c>
      <c r="AA301" s="62">
        <v>4.41</v>
      </c>
      <c r="AB301" s="62">
        <v>1.6</v>
      </c>
      <c r="AC301" s="62">
        <v>81.3</v>
      </c>
      <c r="AD301" s="62">
        <v>0.5</v>
      </c>
      <c r="AE301" s="62">
        <v>0.54</v>
      </c>
      <c r="AF301" s="62">
        <v>9.2899999999999991</v>
      </c>
      <c r="AG301" s="62">
        <v>0.28000000000000003</v>
      </c>
      <c r="AH301" s="62">
        <v>0.28999999999999998</v>
      </c>
      <c r="AI301" s="62">
        <v>1.82</v>
      </c>
      <c r="AJ301" s="62">
        <v>48</v>
      </c>
      <c r="AK301" s="62">
        <v>3.8</v>
      </c>
      <c r="AL301" s="62">
        <v>20</v>
      </c>
      <c r="AM301" s="62">
        <v>1.8</v>
      </c>
      <c r="AN301" s="62">
        <v>289</v>
      </c>
    </row>
    <row r="302" spans="1:40" x14ac:dyDescent="0.25">
      <c r="A302" s="11" t="s">
        <v>216</v>
      </c>
      <c r="B302" s="10" t="s">
        <v>756</v>
      </c>
      <c r="C302" s="62" t="s">
        <v>402</v>
      </c>
      <c r="D302" s="27">
        <v>0</v>
      </c>
      <c r="E302" s="13">
        <v>1</v>
      </c>
      <c r="F302" s="6" t="s">
        <v>210</v>
      </c>
      <c r="G302" s="54" t="s">
        <v>229</v>
      </c>
      <c r="H302" s="54" t="s">
        <v>229</v>
      </c>
      <c r="I302" s="62">
        <v>52.3</v>
      </c>
      <c r="J302" s="62">
        <v>9.9</v>
      </c>
      <c r="K302" s="62">
        <v>72</v>
      </c>
      <c r="L302" s="62">
        <v>0.78</v>
      </c>
      <c r="M302" s="62">
        <v>0.59</v>
      </c>
      <c r="N302" s="62">
        <v>0.28999999999999998</v>
      </c>
      <c r="O302" s="62">
        <v>0.15</v>
      </c>
      <c r="P302" s="62">
        <v>32.1</v>
      </c>
      <c r="Q302" s="62">
        <v>0.42</v>
      </c>
      <c r="R302" s="62">
        <v>4.95</v>
      </c>
      <c r="S302" s="62">
        <v>0.11</v>
      </c>
      <c r="T302" s="62">
        <v>3.1</v>
      </c>
      <c r="U302" s="62">
        <v>7.0000000000000007E-2</v>
      </c>
      <c r="V302" s="62">
        <v>8.64</v>
      </c>
      <c r="W302" s="62">
        <v>2.6</v>
      </c>
      <c r="X302" s="62">
        <v>0.64</v>
      </c>
      <c r="Y302" s="62">
        <v>3.9</v>
      </c>
      <c r="Z302" s="62">
        <v>74.7</v>
      </c>
      <c r="AA302" s="62">
        <v>0.42</v>
      </c>
      <c r="AB302" s="62">
        <v>2.2999999999999998</v>
      </c>
      <c r="AC302" s="62">
        <v>4.5999999999999996</v>
      </c>
      <c r="AD302" s="62">
        <v>0.6</v>
      </c>
      <c r="AE302" s="62">
        <v>0.1</v>
      </c>
      <c r="AF302" s="62">
        <v>9.09</v>
      </c>
      <c r="AG302" s="62">
        <v>0.63</v>
      </c>
      <c r="AH302" s="62">
        <v>7.0000000000000007E-2</v>
      </c>
      <c r="AI302" s="62">
        <v>2.04</v>
      </c>
      <c r="AJ302" s="62">
        <v>480</v>
      </c>
      <c r="AK302" s="62">
        <v>1</v>
      </c>
      <c r="AL302" s="62">
        <v>3.2</v>
      </c>
      <c r="AM302" s="62">
        <v>0.5</v>
      </c>
      <c r="AN302" s="62">
        <v>188</v>
      </c>
    </row>
    <row r="303" spans="1:40" x14ac:dyDescent="0.25">
      <c r="A303" s="11" t="s">
        <v>216</v>
      </c>
      <c r="B303" s="10" t="s">
        <v>756</v>
      </c>
      <c r="C303" s="62" t="s">
        <v>405</v>
      </c>
      <c r="D303" s="27">
        <v>1</v>
      </c>
      <c r="E303" s="13">
        <v>2</v>
      </c>
      <c r="F303" s="6" t="s">
        <v>210</v>
      </c>
      <c r="G303" s="54" t="s">
        <v>229</v>
      </c>
      <c r="H303" s="54" t="s">
        <v>229</v>
      </c>
      <c r="I303" s="62">
        <v>62.9</v>
      </c>
      <c r="J303" s="62">
        <v>9.6</v>
      </c>
      <c r="K303" s="62">
        <v>48</v>
      </c>
      <c r="L303" s="62">
        <v>0.7</v>
      </c>
      <c r="M303" s="62">
        <v>0.52</v>
      </c>
      <c r="N303" s="62">
        <v>0.33</v>
      </c>
      <c r="O303" s="62">
        <v>0.08</v>
      </c>
      <c r="P303" s="62">
        <v>25.9</v>
      </c>
      <c r="Q303" s="62">
        <v>0.45</v>
      </c>
      <c r="R303" s="62">
        <v>4.57</v>
      </c>
      <c r="S303" s="62">
        <v>0.1</v>
      </c>
      <c r="T303" s="62">
        <v>2.2000000000000002</v>
      </c>
      <c r="U303" s="62">
        <v>7.0000000000000007E-2</v>
      </c>
      <c r="V303" s="62">
        <v>7.19</v>
      </c>
      <c r="W303" s="62">
        <v>2.5</v>
      </c>
      <c r="X303" s="62">
        <v>0.43</v>
      </c>
      <c r="Y303" s="62">
        <v>3.8</v>
      </c>
      <c r="Z303" s="62">
        <v>69.5</v>
      </c>
      <c r="AA303" s="62">
        <v>0.23</v>
      </c>
      <c r="AB303" s="62">
        <v>1.9</v>
      </c>
      <c r="AC303" s="62">
        <v>2.9</v>
      </c>
      <c r="AD303" s="62">
        <v>0.5</v>
      </c>
      <c r="AE303" s="62">
        <v>7.0000000000000007E-2</v>
      </c>
      <c r="AF303" s="62">
        <v>6.37</v>
      </c>
      <c r="AG303" s="62">
        <v>0.56999999999999995</v>
      </c>
      <c r="AH303" s="62">
        <v>7.0000000000000007E-2</v>
      </c>
      <c r="AI303" s="62">
        <v>1.76</v>
      </c>
      <c r="AJ303" s="62">
        <v>311</v>
      </c>
      <c r="AK303" s="62">
        <v>1</v>
      </c>
      <c r="AL303" s="62">
        <v>2.8</v>
      </c>
      <c r="AM303" s="62">
        <v>0.56999999999999995</v>
      </c>
      <c r="AN303" s="62">
        <v>167</v>
      </c>
    </row>
    <row r="304" spans="1:40" x14ac:dyDescent="0.25">
      <c r="A304" s="11" t="s">
        <v>216</v>
      </c>
      <c r="B304" s="10" t="s">
        <v>756</v>
      </c>
      <c r="C304" s="62" t="s">
        <v>406</v>
      </c>
      <c r="D304" s="27">
        <v>2</v>
      </c>
      <c r="E304" s="13">
        <v>3</v>
      </c>
      <c r="F304" s="6" t="s">
        <v>210</v>
      </c>
      <c r="G304" s="54" t="s">
        <v>229</v>
      </c>
      <c r="H304" s="54" t="s">
        <v>229</v>
      </c>
      <c r="I304" s="62">
        <v>96.2</v>
      </c>
      <c r="J304" s="62">
        <v>8.8000000000000007</v>
      </c>
      <c r="K304" s="62">
        <v>55</v>
      </c>
      <c r="L304" s="62">
        <v>0.55000000000000004</v>
      </c>
      <c r="M304" s="62">
        <v>0.54</v>
      </c>
      <c r="N304" s="62">
        <v>0.33</v>
      </c>
      <c r="O304" s="62">
        <v>0.11</v>
      </c>
      <c r="P304" s="62">
        <v>31.2</v>
      </c>
      <c r="Q304" s="62">
        <v>0.47</v>
      </c>
      <c r="R304" s="62">
        <v>4.95</v>
      </c>
      <c r="S304" s="62">
        <v>0.12</v>
      </c>
      <c r="T304" s="62">
        <v>1.9</v>
      </c>
      <c r="U304" s="62">
        <v>0.05</v>
      </c>
      <c r="V304" s="62">
        <v>8.84</v>
      </c>
      <c r="W304" s="62">
        <v>1.9</v>
      </c>
      <c r="X304" s="62">
        <v>0.5</v>
      </c>
      <c r="Y304" s="62">
        <v>2.7</v>
      </c>
      <c r="Z304" s="62">
        <v>91.9</v>
      </c>
      <c r="AA304" s="62">
        <v>0.62</v>
      </c>
      <c r="AB304" s="62">
        <v>2</v>
      </c>
      <c r="AC304" s="62">
        <v>2.2000000000000002</v>
      </c>
      <c r="AD304" s="62">
        <v>0.6</v>
      </c>
      <c r="AE304" s="62">
        <v>0.08</v>
      </c>
      <c r="AF304" s="62">
        <v>6.17</v>
      </c>
      <c r="AG304" s="62">
        <v>0.7</v>
      </c>
      <c r="AH304" s="62">
        <v>7.0000000000000007E-2</v>
      </c>
      <c r="AI304" s="62">
        <v>2.0299999999999998</v>
      </c>
      <c r="AJ304" s="62">
        <v>356</v>
      </c>
      <c r="AK304" s="62">
        <v>1.1000000000000001</v>
      </c>
      <c r="AL304" s="62">
        <v>2.5</v>
      </c>
      <c r="AM304" s="62">
        <v>0.52</v>
      </c>
      <c r="AN304" s="62">
        <v>195</v>
      </c>
    </row>
    <row r="305" spans="1:40" x14ac:dyDescent="0.25">
      <c r="A305" s="11" t="s">
        <v>216</v>
      </c>
      <c r="B305" s="10" t="s">
        <v>756</v>
      </c>
      <c r="C305" s="62" t="s">
        <v>407</v>
      </c>
      <c r="D305" s="27">
        <v>3</v>
      </c>
      <c r="E305" s="13">
        <v>4</v>
      </c>
      <c r="F305" s="6" t="s">
        <v>210</v>
      </c>
      <c r="G305" s="54" t="s">
        <v>229</v>
      </c>
      <c r="H305" s="54" t="s">
        <v>229</v>
      </c>
      <c r="I305" s="62">
        <v>672</v>
      </c>
      <c r="J305" s="62">
        <v>306</v>
      </c>
      <c r="K305" s="62">
        <v>42</v>
      </c>
      <c r="L305" s="62">
        <v>1.06</v>
      </c>
      <c r="M305" s="62">
        <v>1.83</v>
      </c>
      <c r="N305" s="62">
        <v>1.2</v>
      </c>
      <c r="O305" s="62">
        <v>0.45</v>
      </c>
      <c r="P305" s="62">
        <v>25.2</v>
      </c>
      <c r="Q305" s="62">
        <v>1.22</v>
      </c>
      <c r="R305" s="62">
        <v>4.0999999999999996</v>
      </c>
      <c r="S305" s="62">
        <v>0.3</v>
      </c>
      <c r="T305" s="62">
        <v>4.8</v>
      </c>
      <c r="U305" s="62">
        <v>0.22</v>
      </c>
      <c r="V305" s="62">
        <v>7.68</v>
      </c>
      <c r="W305" s="62">
        <v>6.1</v>
      </c>
      <c r="X305" s="62">
        <v>1.56</v>
      </c>
      <c r="Y305" s="62">
        <v>3.5</v>
      </c>
      <c r="Z305" s="62">
        <v>108</v>
      </c>
      <c r="AA305" s="62">
        <v>1.92</v>
      </c>
      <c r="AB305" s="62">
        <v>1.7</v>
      </c>
      <c r="AC305" s="62">
        <v>1.6</v>
      </c>
      <c r="AD305" s="62">
        <v>0.5</v>
      </c>
      <c r="AE305" s="62">
        <v>0.24</v>
      </c>
      <c r="AF305" s="62">
        <v>5.61</v>
      </c>
      <c r="AG305" s="62">
        <v>0.63</v>
      </c>
      <c r="AH305" s="62">
        <v>0.18</v>
      </c>
      <c r="AI305" s="62">
        <v>1.86</v>
      </c>
      <c r="AJ305" s="62">
        <v>369</v>
      </c>
      <c r="AK305" s="62">
        <v>1</v>
      </c>
      <c r="AL305" s="62">
        <v>5.2</v>
      </c>
      <c r="AM305" s="62">
        <v>1.43</v>
      </c>
      <c r="AN305" s="62">
        <v>161</v>
      </c>
    </row>
    <row r="306" spans="1:40" x14ac:dyDescent="0.25">
      <c r="A306" s="11" t="s">
        <v>216</v>
      </c>
      <c r="B306" s="10" t="s">
        <v>756</v>
      </c>
      <c r="C306" s="62" t="s">
        <v>408</v>
      </c>
      <c r="D306" s="27">
        <v>4</v>
      </c>
      <c r="E306" s="13">
        <v>5</v>
      </c>
      <c r="F306" s="6" t="s">
        <v>210</v>
      </c>
      <c r="G306" s="54" t="s">
        <v>229</v>
      </c>
      <c r="H306" s="54" t="s">
        <v>229</v>
      </c>
      <c r="I306" s="62">
        <v>502</v>
      </c>
      <c r="J306" s="62">
        <v>503</v>
      </c>
      <c r="K306" s="62">
        <v>44</v>
      </c>
      <c r="L306" s="62">
        <v>1.72</v>
      </c>
      <c r="M306" s="62">
        <v>2.38</v>
      </c>
      <c r="N306" s="62">
        <v>1.34</v>
      </c>
      <c r="O306" s="62">
        <v>0.64</v>
      </c>
      <c r="P306" s="62">
        <v>25</v>
      </c>
      <c r="Q306" s="62">
        <v>2.04</v>
      </c>
      <c r="R306" s="62">
        <v>4</v>
      </c>
      <c r="S306" s="62">
        <v>0.43</v>
      </c>
      <c r="T306" s="62">
        <v>6.1</v>
      </c>
      <c r="U306" s="62">
        <v>0.26</v>
      </c>
      <c r="V306" s="62">
        <v>7.37</v>
      </c>
      <c r="W306" s="62">
        <v>9.6</v>
      </c>
      <c r="X306" s="62">
        <v>2.31</v>
      </c>
      <c r="Y306" s="62">
        <v>4.9000000000000004</v>
      </c>
      <c r="Z306" s="62">
        <v>97</v>
      </c>
      <c r="AA306" s="62">
        <v>2.72</v>
      </c>
      <c r="AB306" s="62">
        <v>1.5</v>
      </c>
      <c r="AC306" s="62">
        <v>2.8</v>
      </c>
      <c r="AD306" s="62">
        <v>0.5</v>
      </c>
      <c r="AE306" s="62">
        <v>0.39</v>
      </c>
      <c r="AF306" s="62">
        <v>5.44</v>
      </c>
      <c r="AG306" s="62">
        <v>0.59</v>
      </c>
      <c r="AH306" s="62">
        <v>0.25</v>
      </c>
      <c r="AI306" s="62">
        <v>1.7</v>
      </c>
      <c r="AJ306" s="62">
        <v>354</v>
      </c>
      <c r="AK306" s="62">
        <v>1.2</v>
      </c>
      <c r="AL306" s="62">
        <v>6.4</v>
      </c>
      <c r="AM306" s="62">
        <v>1.9</v>
      </c>
      <c r="AN306" s="62">
        <v>153</v>
      </c>
    </row>
    <row r="307" spans="1:40" x14ac:dyDescent="0.25">
      <c r="A307" s="11" t="s">
        <v>216</v>
      </c>
      <c r="B307" s="10" t="s">
        <v>756</v>
      </c>
      <c r="C307" s="62" t="s">
        <v>409</v>
      </c>
      <c r="D307" s="27">
        <v>5</v>
      </c>
      <c r="E307" s="13">
        <v>6</v>
      </c>
      <c r="F307" s="6" t="s">
        <v>210</v>
      </c>
      <c r="G307" s="54" t="s">
        <v>229</v>
      </c>
      <c r="H307" s="54" t="s">
        <v>229</v>
      </c>
      <c r="I307" s="62">
        <v>635</v>
      </c>
      <c r="J307" s="62">
        <v>308</v>
      </c>
      <c r="K307" s="62">
        <v>46</v>
      </c>
      <c r="L307" s="62">
        <v>1.92</v>
      </c>
      <c r="M307" s="62">
        <v>4.3600000000000003</v>
      </c>
      <c r="N307" s="62">
        <v>2.64</v>
      </c>
      <c r="O307" s="62">
        <v>1.22</v>
      </c>
      <c r="P307" s="62">
        <v>26.5</v>
      </c>
      <c r="Q307" s="62">
        <v>3.71</v>
      </c>
      <c r="R307" s="62">
        <v>4.78</v>
      </c>
      <c r="S307" s="62">
        <v>0.89</v>
      </c>
      <c r="T307" s="62">
        <v>11.6</v>
      </c>
      <c r="U307" s="62">
        <v>0.48</v>
      </c>
      <c r="V307" s="62">
        <v>8.16</v>
      </c>
      <c r="W307" s="62">
        <v>17.7</v>
      </c>
      <c r="X307" s="62">
        <v>4.17</v>
      </c>
      <c r="Y307" s="62">
        <v>16.2</v>
      </c>
      <c r="Z307" s="62">
        <v>78.400000000000006</v>
      </c>
      <c r="AA307" s="62">
        <v>4.22</v>
      </c>
      <c r="AB307" s="62">
        <v>1.5</v>
      </c>
      <c r="AC307" s="62">
        <v>6.4</v>
      </c>
      <c r="AD307" s="62">
        <v>0.6</v>
      </c>
      <c r="AE307" s="62">
        <v>0.73</v>
      </c>
      <c r="AF307" s="62">
        <v>6.24</v>
      </c>
      <c r="AG307" s="62">
        <v>0.68</v>
      </c>
      <c r="AH307" s="62">
        <v>0.46</v>
      </c>
      <c r="AI307" s="62">
        <v>1.7</v>
      </c>
      <c r="AJ307" s="62">
        <v>392</v>
      </c>
      <c r="AK307" s="62">
        <v>1.1000000000000001</v>
      </c>
      <c r="AL307" s="62">
        <v>12.2</v>
      </c>
      <c r="AM307" s="62">
        <v>3.62</v>
      </c>
      <c r="AN307" s="62">
        <v>172</v>
      </c>
    </row>
    <row r="308" spans="1:40" x14ac:dyDescent="0.25">
      <c r="A308" s="11" t="s">
        <v>216</v>
      </c>
      <c r="B308" s="10" t="s">
        <v>756</v>
      </c>
      <c r="C308" s="62" t="s">
        <v>410</v>
      </c>
      <c r="D308" s="27">
        <v>6</v>
      </c>
      <c r="E308" s="13">
        <v>7</v>
      </c>
      <c r="F308" s="6" t="s">
        <v>210</v>
      </c>
      <c r="G308" s="54" t="s">
        <v>229</v>
      </c>
      <c r="H308" s="54" t="s">
        <v>229</v>
      </c>
      <c r="I308" s="62">
        <v>404</v>
      </c>
      <c r="J308" s="62">
        <v>154.5</v>
      </c>
      <c r="K308" s="62">
        <v>42</v>
      </c>
      <c r="L308" s="62">
        <v>2.41</v>
      </c>
      <c r="M308" s="62">
        <v>6.3</v>
      </c>
      <c r="N308" s="62">
        <v>4.0999999999999996</v>
      </c>
      <c r="O308" s="62">
        <v>1.4</v>
      </c>
      <c r="P308" s="62">
        <v>28.1</v>
      </c>
      <c r="Q308" s="62">
        <v>4.7699999999999996</v>
      </c>
      <c r="R308" s="62">
        <v>4.9800000000000004</v>
      </c>
      <c r="S308" s="62">
        <v>1.21</v>
      </c>
      <c r="T308" s="62">
        <v>14.9</v>
      </c>
      <c r="U308" s="62">
        <v>0.63</v>
      </c>
      <c r="V308" s="62">
        <v>7.97</v>
      </c>
      <c r="W308" s="62">
        <v>23.6</v>
      </c>
      <c r="X308" s="62">
        <v>5.42</v>
      </c>
      <c r="Y308" s="62">
        <v>17.100000000000001</v>
      </c>
      <c r="Z308" s="62">
        <v>72.8</v>
      </c>
      <c r="AA308" s="62">
        <v>6.18</v>
      </c>
      <c r="AB308" s="62">
        <v>1.6</v>
      </c>
      <c r="AC308" s="62">
        <v>7.4</v>
      </c>
      <c r="AD308" s="62">
        <v>0.6</v>
      </c>
      <c r="AE308" s="62">
        <v>0.94</v>
      </c>
      <c r="AF308" s="62">
        <v>6.24</v>
      </c>
      <c r="AG308" s="62">
        <v>0.68</v>
      </c>
      <c r="AH308" s="62">
        <v>0.61</v>
      </c>
      <c r="AI308" s="62">
        <v>1.52</v>
      </c>
      <c r="AJ308" s="62">
        <v>384</v>
      </c>
      <c r="AK308" s="62">
        <v>1.2</v>
      </c>
      <c r="AL308" s="62">
        <v>19.3</v>
      </c>
      <c r="AM308" s="62">
        <v>4.9000000000000004</v>
      </c>
      <c r="AN308" s="62">
        <v>183</v>
      </c>
    </row>
    <row r="309" spans="1:40" x14ac:dyDescent="0.25">
      <c r="A309" s="11" t="s">
        <v>216</v>
      </c>
      <c r="B309" s="10" t="s">
        <v>756</v>
      </c>
      <c r="C309" s="62" t="s">
        <v>411</v>
      </c>
      <c r="D309" s="27">
        <v>7</v>
      </c>
      <c r="E309" s="13">
        <v>8</v>
      </c>
      <c r="F309" s="6" t="s">
        <v>210</v>
      </c>
      <c r="G309" s="54" t="s">
        <v>229</v>
      </c>
      <c r="H309" s="54" t="s">
        <v>229</v>
      </c>
      <c r="I309" s="62">
        <v>586</v>
      </c>
      <c r="J309" s="62">
        <v>82.2</v>
      </c>
      <c r="K309" s="62">
        <v>65</v>
      </c>
      <c r="L309" s="62">
        <v>5.88</v>
      </c>
      <c r="M309" s="62">
        <v>5.94</v>
      </c>
      <c r="N309" s="62">
        <v>3.71</v>
      </c>
      <c r="O309" s="62">
        <v>1.42</v>
      </c>
      <c r="P309" s="62">
        <v>29</v>
      </c>
      <c r="Q309" s="62">
        <v>4.9400000000000004</v>
      </c>
      <c r="R309" s="62">
        <v>4.68</v>
      </c>
      <c r="S309" s="62">
        <v>1.1499999999999999</v>
      </c>
      <c r="T309" s="62">
        <v>13</v>
      </c>
      <c r="U309" s="62">
        <v>0.64</v>
      </c>
      <c r="V309" s="62">
        <v>8.69</v>
      </c>
      <c r="W309" s="62">
        <v>22.2</v>
      </c>
      <c r="X309" s="62">
        <v>5.36</v>
      </c>
      <c r="Y309" s="62">
        <v>67</v>
      </c>
      <c r="Z309" s="62">
        <v>65.2</v>
      </c>
      <c r="AA309" s="62">
        <v>6.11</v>
      </c>
      <c r="AB309" s="62">
        <v>1.5</v>
      </c>
      <c r="AC309" s="62">
        <v>10</v>
      </c>
      <c r="AD309" s="62">
        <v>0.6</v>
      </c>
      <c r="AE309" s="62">
        <v>0.92</v>
      </c>
      <c r="AF309" s="62">
        <v>5.98</v>
      </c>
      <c r="AG309" s="62">
        <v>0.69</v>
      </c>
      <c r="AH309" s="62">
        <v>0.6</v>
      </c>
      <c r="AI309" s="62">
        <v>1.6</v>
      </c>
      <c r="AJ309" s="62">
        <v>397</v>
      </c>
      <c r="AK309" s="62">
        <v>1.3</v>
      </c>
      <c r="AL309" s="62">
        <v>17.7</v>
      </c>
      <c r="AM309" s="62">
        <v>4.29</v>
      </c>
      <c r="AN309" s="62">
        <v>181</v>
      </c>
    </row>
    <row r="310" spans="1:40" x14ac:dyDescent="0.25">
      <c r="A310" s="11" t="s">
        <v>216</v>
      </c>
      <c r="B310" s="10" t="s">
        <v>756</v>
      </c>
      <c r="C310" s="62" t="s">
        <v>412</v>
      </c>
      <c r="D310" s="27">
        <v>8</v>
      </c>
      <c r="E310" s="13">
        <v>9</v>
      </c>
      <c r="F310" s="6" t="s">
        <v>210</v>
      </c>
      <c r="G310" s="54" t="s">
        <v>229</v>
      </c>
      <c r="H310" s="54" t="s">
        <v>229</v>
      </c>
      <c r="I310" s="62">
        <v>415</v>
      </c>
      <c r="J310" s="62">
        <v>64.099999999999994</v>
      </c>
      <c r="K310" s="62">
        <v>68</v>
      </c>
      <c r="L310" s="62">
        <v>5.71</v>
      </c>
      <c r="M310" s="62">
        <v>5.88</v>
      </c>
      <c r="N310" s="62">
        <v>3.68</v>
      </c>
      <c r="O310" s="62">
        <v>1.42</v>
      </c>
      <c r="P310" s="62">
        <v>28.5</v>
      </c>
      <c r="Q310" s="62">
        <v>4.5</v>
      </c>
      <c r="R310" s="62">
        <v>4.8499999999999996</v>
      </c>
      <c r="S310" s="62">
        <v>1.1000000000000001</v>
      </c>
      <c r="T310" s="62">
        <v>12.2</v>
      </c>
      <c r="U310" s="62">
        <v>0.66</v>
      </c>
      <c r="V310" s="62">
        <v>9.17</v>
      </c>
      <c r="W310" s="62">
        <v>20.5</v>
      </c>
      <c r="X310" s="62">
        <v>4.82</v>
      </c>
      <c r="Y310" s="62">
        <v>75.099999999999994</v>
      </c>
      <c r="Z310" s="62">
        <v>76.599999999999994</v>
      </c>
      <c r="AA310" s="62">
        <v>5.94</v>
      </c>
      <c r="AB310" s="62">
        <v>2.1</v>
      </c>
      <c r="AC310" s="62">
        <v>9.1999999999999993</v>
      </c>
      <c r="AD310" s="62">
        <v>0.6</v>
      </c>
      <c r="AE310" s="62">
        <v>0.86</v>
      </c>
      <c r="AF310" s="62">
        <v>6.55</v>
      </c>
      <c r="AG310" s="62">
        <v>0.73</v>
      </c>
      <c r="AH310" s="62">
        <v>0.61</v>
      </c>
      <c r="AI310" s="62">
        <v>1.73</v>
      </c>
      <c r="AJ310" s="62">
        <v>446</v>
      </c>
      <c r="AK310" s="62">
        <v>1.1000000000000001</v>
      </c>
      <c r="AL310" s="62">
        <v>16.600000000000001</v>
      </c>
      <c r="AM310" s="62">
        <v>4.7</v>
      </c>
      <c r="AN310" s="62">
        <v>184</v>
      </c>
    </row>
    <row r="311" spans="1:40" x14ac:dyDescent="0.25">
      <c r="A311" s="11" t="s">
        <v>216</v>
      </c>
      <c r="B311" s="10" t="s">
        <v>756</v>
      </c>
      <c r="C311" s="62" t="s">
        <v>413</v>
      </c>
      <c r="D311" s="27">
        <v>9</v>
      </c>
      <c r="E311" s="13">
        <v>10</v>
      </c>
      <c r="F311" s="6" t="s">
        <v>210</v>
      </c>
      <c r="G311" s="54" t="s">
        <v>229</v>
      </c>
      <c r="H311" s="54" t="s">
        <v>229</v>
      </c>
      <c r="I311" s="62">
        <v>434</v>
      </c>
      <c r="J311" s="62">
        <v>52.9</v>
      </c>
      <c r="K311" s="62">
        <v>56</v>
      </c>
      <c r="L311" s="62">
        <v>3.83</v>
      </c>
      <c r="M311" s="62">
        <v>7.68</v>
      </c>
      <c r="N311" s="62">
        <v>5.08</v>
      </c>
      <c r="O311" s="62">
        <v>1.56</v>
      </c>
      <c r="P311" s="62">
        <v>27.5</v>
      </c>
      <c r="Q311" s="62">
        <v>5.8</v>
      </c>
      <c r="R311" s="62">
        <v>4.4400000000000004</v>
      </c>
      <c r="S311" s="62">
        <v>1.58</v>
      </c>
      <c r="T311" s="62">
        <v>14</v>
      </c>
      <c r="U311" s="62">
        <v>0.85</v>
      </c>
      <c r="V311" s="62">
        <v>8.65</v>
      </c>
      <c r="W311" s="62">
        <v>21.3</v>
      </c>
      <c r="X311" s="62">
        <v>5.04</v>
      </c>
      <c r="Y311" s="62">
        <v>57.4</v>
      </c>
      <c r="Z311" s="62">
        <v>72.400000000000006</v>
      </c>
      <c r="AA311" s="62">
        <v>6.11</v>
      </c>
      <c r="AB311" s="62">
        <v>1.7</v>
      </c>
      <c r="AC311" s="62">
        <v>17.100000000000001</v>
      </c>
      <c r="AD311" s="62">
        <v>0.5</v>
      </c>
      <c r="AE311" s="62">
        <v>1.1000000000000001</v>
      </c>
      <c r="AF311" s="62">
        <v>5.96</v>
      </c>
      <c r="AG311" s="62">
        <v>0.65</v>
      </c>
      <c r="AH311" s="62">
        <v>0.75</v>
      </c>
      <c r="AI311" s="62">
        <v>1.64</v>
      </c>
      <c r="AJ311" s="62">
        <v>433</v>
      </c>
      <c r="AK311" s="62">
        <v>1.3</v>
      </c>
      <c r="AL311" s="62">
        <v>26.8</v>
      </c>
      <c r="AM311" s="62">
        <v>6.19</v>
      </c>
      <c r="AN311" s="62">
        <v>171</v>
      </c>
    </row>
    <row r="312" spans="1:40" x14ac:dyDescent="0.25">
      <c r="A312" s="11" t="s">
        <v>216</v>
      </c>
      <c r="B312" s="10" t="s">
        <v>756</v>
      </c>
      <c r="C312" s="62" t="s">
        <v>414</v>
      </c>
      <c r="D312" s="27">
        <v>10</v>
      </c>
      <c r="E312" s="13">
        <v>11</v>
      </c>
      <c r="F312" s="6" t="s">
        <v>210</v>
      </c>
      <c r="G312" s="54" t="s">
        <v>229</v>
      </c>
      <c r="H312" s="54" t="s">
        <v>229</v>
      </c>
      <c r="I312" s="62">
        <v>471</v>
      </c>
      <c r="J312" s="62">
        <v>51.8</v>
      </c>
      <c r="K312" s="62">
        <v>44</v>
      </c>
      <c r="L312" s="62">
        <v>3.04</v>
      </c>
      <c r="M312" s="62">
        <v>20.2</v>
      </c>
      <c r="N312" s="62">
        <v>11.45</v>
      </c>
      <c r="O312" s="62">
        <v>5.41</v>
      </c>
      <c r="P312" s="62">
        <v>20.9</v>
      </c>
      <c r="Q312" s="62">
        <v>21.6</v>
      </c>
      <c r="R312" s="62">
        <v>3.71</v>
      </c>
      <c r="S312" s="62">
        <v>3.91</v>
      </c>
      <c r="T312" s="62">
        <v>94.5</v>
      </c>
      <c r="U312" s="62">
        <v>1.62</v>
      </c>
      <c r="V312" s="62">
        <v>6.49</v>
      </c>
      <c r="W312" s="62">
        <v>100</v>
      </c>
      <c r="X312" s="62">
        <v>22.1</v>
      </c>
      <c r="Y312" s="62">
        <v>52.4</v>
      </c>
      <c r="Z312" s="62">
        <v>53.1</v>
      </c>
      <c r="AA312" s="62">
        <v>21.3</v>
      </c>
      <c r="AB312" s="62">
        <v>1.5</v>
      </c>
      <c r="AC312" s="62">
        <v>78.900000000000006</v>
      </c>
      <c r="AD312" s="62">
        <v>0.4</v>
      </c>
      <c r="AE312" s="62">
        <v>3.2</v>
      </c>
      <c r="AF312" s="62">
        <v>4.72</v>
      </c>
      <c r="AG312" s="62">
        <v>0.51</v>
      </c>
      <c r="AH312" s="62">
        <v>1.74</v>
      </c>
      <c r="AI312" s="62">
        <v>1.51</v>
      </c>
      <c r="AJ312" s="62">
        <v>312</v>
      </c>
      <c r="AK312" s="62">
        <v>1.6</v>
      </c>
      <c r="AL312" s="62">
        <v>94.3</v>
      </c>
      <c r="AM312" s="62">
        <v>11.75</v>
      </c>
      <c r="AN312" s="62">
        <v>136</v>
      </c>
    </row>
    <row r="313" spans="1:40" x14ac:dyDescent="0.25">
      <c r="A313" s="11" t="s">
        <v>216</v>
      </c>
      <c r="B313" s="10" t="s">
        <v>756</v>
      </c>
      <c r="C313" s="62" t="s">
        <v>415</v>
      </c>
      <c r="D313" s="27">
        <v>11</v>
      </c>
      <c r="E313" s="13">
        <v>12</v>
      </c>
      <c r="F313" s="6" t="s">
        <v>210</v>
      </c>
      <c r="G313" s="54" t="s">
        <v>229</v>
      </c>
      <c r="H313" s="54" t="s">
        <v>229</v>
      </c>
      <c r="I313" s="62">
        <v>371</v>
      </c>
      <c r="J313" s="62">
        <v>66.5</v>
      </c>
      <c r="K313" s="62">
        <v>52</v>
      </c>
      <c r="L313" s="62">
        <v>3.64</v>
      </c>
      <c r="M313" s="62">
        <v>23.8</v>
      </c>
      <c r="N313" s="62">
        <v>15.55</v>
      </c>
      <c r="O313" s="62">
        <v>4.91</v>
      </c>
      <c r="P313" s="62">
        <v>24.5</v>
      </c>
      <c r="Q313" s="62">
        <v>22.3</v>
      </c>
      <c r="R313" s="62">
        <v>4.03</v>
      </c>
      <c r="S313" s="62">
        <v>5.29</v>
      </c>
      <c r="T313" s="62">
        <v>70.8</v>
      </c>
      <c r="U313" s="62">
        <v>2.14</v>
      </c>
      <c r="V313" s="62">
        <v>7.87</v>
      </c>
      <c r="W313" s="62">
        <v>76.400000000000006</v>
      </c>
      <c r="X313" s="62">
        <v>17.2</v>
      </c>
      <c r="Y313" s="62">
        <v>53.5</v>
      </c>
      <c r="Z313" s="62">
        <v>66.7</v>
      </c>
      <c r="AA313" s="62">
        <v>17.45</v>
      </c>
      <c r="AB313" s="62">
        <v>1.6</v>
      </c>
      <c r="AC313" s="62">
        <v>40.6</v>
      </c>
      <c r="AD313" s="62">
        <v>0.5</v>
      </c>
      <c r="AE313" s="62">
        <v>3.61</v>
      </c>
      <c r="AF313" s="62">
        <v>5.52</v>
      </c>
      <c r="AG313" s="62">
        <v>0.61</v>
      </c>
      <c r="AH313" s="62">
        <v>2.15</v>
      </c>
      <c r="AI313" s="62">
        <v>1.58</v>
      </c>
      <c r="AJ313" s="62">
        <v>359</v>
      </c>
      <c r="AK313" s="62">
        <v>3.2</v>
      </c>
      <c r="AL313" s="62">
        <v>154</v>
      </c>
      <c r="AM313" s="62">
        <v>14.65</v>
      </c>
      <c r="AN313" s="62">
        <v>155</v>
      </c>
    </row>
    <row r="314" spans="1:40" x14ac:dyDescent="0.25">
      <c r="A314" s="11" t="s">
        <v>216</v>
      </c>
      <c r="B314" s="10" t="s">
        <v>756</v>
      </c>
      <c r="C314" s="62" t="s">
        <v>416</v>
      </c>
      <c r="D314" s="27">
        <v>12</v>
      </c>
      <c r="E314" s="13">
        <v>13</v>
      </c>
      <c r="F314" s="6" t="s">
        <v>210</v>
      </c>
      <c r="G314" s="54" t="s">
        <v>229</v>
      </c>
      <c r="H314" s="54" t="s">
        <v>229</v>
      </c>
      <c r="I314" s="62">
        <v>380</v>
      </c>
      <c r="J314" s="62">
        <v>47.3</v>
      </c>
      <c r="K314" s="62">
        <v>52</v>
      </c>
      <c r="L314" s="62">
        <v>3.19</v>
      </c>
      <c r="M314" s="62">
        <v>31.5</v>
      </c>
      <c r="N314" s="62">
        <v>23.3</v>
      </c>
      <c r="O314" s="62">
        <v>5.38</v>
      </c>
      <c r="P314" s="62">
        <v>24.1</v>
      </c>
      <c r="Q314" s="62">
        <v>29.4</v>
      </c>
      <c r="R314" s="62">
        <v>3.98</v>
      </c>
      <c r="S314" s="62">
        <v>7.41</v>
      </c>
      <c r="T314" s="62">
        <v>88</v>
      </c>
      <c r="U314" s="62">
        <v>2.77</v>
      </c>
      <c r="V314" s="62">
        <v>7.63</v>
      </c>
      <c r="W314" s="62">
        <v>79.8</v>
      </c>
      <c r="X314" s="62">
        <v>17.45</v>
      </c>
      <c r="Y314" s="62">
        <v>55.1</v>
      </c>
      <c r="Z314" s="62">
        <v>58.9</v>
      </c>
      <c r="AA314" s="62">
        <v>17.3</v>
      </c>
      <c r="AB314" s="62">
        <v>1.8</v>
      </c>
      <c r="AC314" s="62">
        <v>54.7</v>
      </c>
      <c r="AD314" s="62">
        <v>0.5</v>
      </c>
      <c r="AE314" s="62">
        <v>4.76</v>
      </c>
      <c r="AF314" s="62">
        <v>5.64</v>
      </c>
      <c r="AG314" s="62">
        <v>0.57999999999999996</v>
      </c>
      <c r="AH314" s="62">
        <v>3.13</v>
      </c>
      <c r="AI314" s="62">
        <v>1.48</v>
      </c>
      <c r="AJ314" s="62">
        <v>321</v>
      </c>
      <c r="AK314" s="62">
        <v>1.8</v>
      </c>
      <c r="AL314" s="62">
        <v>254</v>
      </c>
      <c r="AM314" s="62">
        <v>19.5</v>
      </c>
      <c r="AN314" s="62">
        <v>151</v>
      </c>
    </row>
    <row r="315" spans="1:40" x14ac:dyDescent="0.25">
      <c r="A315" s="11" t="s">
        <v>216</v>
      </c>
      <c r="B315" s="10" t="s">
        <v>756</v>
      </c>
      <c r="C315" s="62" t="s">
        <v>417</v>
      </c>
      <c r="D315" s="27">
        <v>13</v>
      </c>
      <c r="E315" s="13">
        <v>14</v>
      </c>
      <c r="F315" s="6" t="s">
        <v>210</v>
      </c>
      <c r="G315" s="54" t="s">
        <v>229</v>
      </c>
      <c r="H315" s="54" t="s">
        <v>229</v>
      </c>
      <c r="I315" s="62">
        <v>342</v>
      </c>
      <c r="J315" s="62">
        <v>43.9</v>
      </c>
      <c r="K315" s="62">
        <v>53</v>
      </c>
      <c r="L315" s="62">
        <v>3.06</v>
      </c>
      <c r="M315" s="62">
        <v>22.5</v>
      </c>
      <c r="N315" s="62">
        <v>15.35</v>
      </c>
      <c r="O315" s="62">
        <v>3.99</v>
      </c>
      <c r="P315" s="62">
        <v>23.7</v>
      </c>
      <c r="Q315" s="62">
        <v>19.850000000000001</v>
      </c>
      <c r="R315" s="62">
        <v>3.87</v>
      </c>
      <c r="S315" s="62">
        <v>5.0599999999999996</v>
      </c>
      <c r="T315" s="62">
        <v>63.5</v>
      </c>
      <c r="U315" s="62">
        <v>1.96</v>
      </c>
      <c r="V315" s="62">
        <v>7.33</v>
      </c>
      <c r="W315" s="62">
        <v>60.7</v>
      </c>
      <c r="X315" s="62">
        <v>13.2</v>
      </c>
      <c r="Y315" s="62">
        <v>54.8</v>
      </c>
      <c r="Z315" s="62">
        <v>58.8</v>
      </c>
      <c r="AA315" s="62">
        <v>13.85</v>
      </c>
      <c r="AB315" s="62">
        <v>1.7</v>
      </c>
      <c r="AC315" s="62">
        <v>57.3</v>
      </c>
      <c r="AD315" s="62">
        <v>0.4</v>
      </c>
      <c r="AE315" s="62">
        <v>3.18</v>
      </c>
      <c r="AF315" s="62">
        <v>5.4</v>
      </c>
      <c r="AG315" s="62">
        <v>0.56999999999999995</v>
      </c>
      <c r="AH315" s="62">
        <v>2.14</v>
      </c>
      <c r="AI315" s="62">
        <v>1.5</v>
      </c>
      <c r="AJ315" s="62">
        <v>312</v>
      </c>
      <c r="AK315" s="62">
        <v>2.1</v>
      </c>
      <c r="AL315" s="62">
        <v>163</v>
      </c>
      <c r="AM315" s="62">
        <v>13.35</v>
      </c>
      <c r="AN315" s="62">
        <v>151</v>
      </c>
    </row>
    <row r="316" spans="1:40" x14ac:dyDescent="0.25">
      <c r="A316" s="11" t="s">
        <v>216</v>
      </c>
      <c r="B316" s="10" t="s">
        <v>756</v>
      </c>
      <c r="C316" s="62" t="s">
        <v>418</v>
      </c>
      <c r="D316" s="27">
        <v>14</v>
      </c>
      <c r="E316" s="13">
        <v>15</v>
      </c>
      <c r="F316" s="6" t="s">
        <v>210</v>
      </c>
      <c r="G316" s="54" t="s">
        <v>229</v>
      </c>
      <c r="H316" s="54" t="s">
        <v>229</v>
      </c>
      <c r="I316" s="62">
        <v>321</v>
      </c>
      <c r="J316" s="62">
        <v>52</v>
      </c>
      <c r="K316" s="62">
        <v>45</v>
      </c>
      <c r="L316" s="62">
        <v>3.22</v>
      </c>
      <c r="M316" s="62">
        <v>13</v>
      </c>
      <c r="N316" s="62">
        <v>9.73</v>
      </c>
      <c r="O316" s="62">
        <v>2.57</v>
      </c>
      <c r="P316" s="62">
        <v>22.1</v>
      </c>
      <c r="Q316" s="62">
        <v>12.75</v>
      </c>
      <c r="R316" s="62">
        <v>3.82</v>
      </c>
      <c r="S316" s="62">
        <v>3.06</v>
      </c>
      <c r="T316" s="62">
        <v>64.400000000000006</v>
      </c>
      <c r="U316" s="62">
        <v>1.3</v>
      </c>
      <c r="V316" s="62">
        <v>6.73</v>
      </c>
      <c r="W316" s="62">
        <v>44.8</v>
      </c>
      <c r="X316" s="62">
        <v>9.8800000000000008</v>
      </c>
      <c r="Y316" s="62">
        <v>50.2</v>
      </c>
      <c r="Z316" s="62">
        <v>51.7</v>
      </c>
      <c r="AA316" s="62">
        <v>9.19</v>
      </c>
      <c r="AB316" s="62">
        <v>1.4</v>
      </c>
      <c r="AC316" s="62">
        <v>51.9</v>
      </c>
      <c r="AD316" s="62">
        <v>0.5</v>
      </c>
      <c r="AE316" s="62">
        <v>1.84</v>
      </c>
      <c r="AF316" s="62">
        <v>4.75</v>
      </c>
      <c r="AG316" s="62">
        <v>0.53</v>
      </c>
      <c r="AH316" s="62">
        <v>1.24</v>
      </c>
      <c r="AI316" s="62">
        <v>1.32</v>
      </c>
      <c r="AJ316" s="62">
        <v>232</v>
      </c>
      <c r="AK316" s="62">
        <v>1.9</v>
      </c>
      <c r="AL316" s="62">
        <v>122.5</v>
      </c>
      <c r="AM316" s="62">
        <v>7.95</v>
      </c>
      <c r="AN316" s="62">
        <v>136</v>
      </c>
    </row>
    <row r="317" spans="1:40" x14ac:dyDescent="0.25">
      <c r="A317" s="11" t="s">
        <v>216</v>
      </c>
      <c r="B317" s="10" t="s">
        <v>756</v>
      </c>
      <c r="C317" s="62" t="s">
        <v>419</v>
      </c>
      <c r="D317" s="27">
        <v>15</v>
      </c>
      <c r="E317" s="13">
        <v>16</v>
      </c>
      <c r="F317" s="6" t="s">
        <v>210</v>
      </c>
      <c r="G317" s="54" t="s">
        <v>229</v>
      </c>
      <c r="H317" s="54" t="s">
        <v>229</v>
      </c>
      <c r="I317" s="62">
        <v>224</v>
      </c>
      <c r="J317" s="62">
        <v>30.1</v>
      </c>
      <c r="K317" s="62">
        <v>41</v>
      </c>
      <c r="L317" s="62">
        <v>1.49</v>
      </c>
      <c r="M317" s="62">
        <v>5.46</v>
      </c>
      <c r="N317" s="62">
        <v>3.92</v>
      </c>
      <c r="O317" s="62">
        <v>1.17</v>
      </c>
      <c r="P317" s="62">
        <v>18</v>
      </c>
      <c r="Q317" s="62">
        <v>5.08</v>
      </c>
      <c r="R317" s="62">
        <v>2.93</v>
      </c>
      <c r="S317" s="62">
        <v>1.25</v>
      </c>
      <c r="T317" s="62">
        <v>18</v>
      </c>
      <c r="U317" s="62">
        <v>0.51</v>
      </c>
      <c r="V317" s="62">
        <v>5.62</v>
      </c>
      <c r="W317" s="62">
        <v>18.100000000000001</v>
      </c>
      <c r="X317" s="62">
        <v>4.0999999999999996</v>
      </c>
      <c r="Y317" s="62">
        <v>39</v>
      </c>
      <c r="Z317" s="62">
        <v>44.6</v>
      </c>
      <c r="AA317" s="62">
        <v>4.1500000000000004</v>
      </c>
      <c r="AB317" s="62">
        <v>1.2</v>
      </c>
      <c r="AC317" s="62">
        <v>135</v>
      </c>
      <c r="AD317" s="62">
        <v>0.4</v>
      </c>
      <c r="AE317" s="62">
        <v>0.89</v>
      </c>
      <c r="AF317" s="62">
        <v>4.0199999999999996</v>
      </c>
      <c r="AG317" s="62">
        <v>0.43</v>
      </c>
      <c r="AH317" s="62">
        <v>0.56999999999999995</v>
      </c>
      <c r="AI317" s="62">
        <v>1.06</v>
      </c>
      <c r="AJ317" s="62">
        <v>259</v>
      </c>
      <c r="AK317" s="62">
        <v>2.2000000000000002</v>
      </c>
      <c r="AL317" s="62">
        <v>40.299999999999997</v>
      </c>
      <c r="AM317" s="62">
        <v>3.64</v>
      </c>
      <c r="AN317" s="62">
        <v>113</v>
      </c>
    </row>
    <row r="318" spans="1:40" x14ac:dyDescent="0.25">
      <c r="A318" s="11" t="s">
        <v>216</v>
      </c>
      <c r="B318" s="10" t="s">
        <v>756</v>
      </c>
      <c r="C318" s="62" t="s">
        <v>420</v>
      </c>
      <c r="D318" s="27">
        <v>17</v>
      </c>
      <c r="E318" s="13">
        <v>18</v>
      </c>
      <c r="F318" s="6" t="s">
        <v>210</v>
      </c>
      <c r="G318" s="54" t="s">
        <v>229</v>
      </c>
      <c r="H318" s="54" t="s">
        <v>229</v>
      </c>
      <c r="I318" s="62">
        <v>304</v>
      </c>
      <c r="J318" s="62">
        <v>30.7</v>
      </c>
      <c r="K318" s="62">
        <v>48</v>
      </c>
      <c r="L318" s="62">
        <v>1.06</v>
      </c>
      <c r="M318" s="62">
        <v>5.08</v>
      </c>
      <c r="N318" s="62">
        <v>3.37</v>
      </c>
      <c r="O318" s="62">
        <v>1.1000000000000001</v>
      </c>
      <c r="P318" s="62">
        <v>19</v>
      </c>
      <c r="Q318" s="62">
        <v>4.4800000000000004</v>
      </c>
      <c r="R318" s="62">
        <v>3.07</v>
      </c>
      <c r="S318" s="62">
        <v>1.1399999999999999</v>
      </c>
      <c r="T318" s="62">
        <v>16.2</v>
      </c>
      <c r="U318" s="62">
        <v>0.52</v>
      </c>
      <c r="V318" s="62">
        <v>5.66</v>
      </c>
      <c r="W318" s="62">
        <v>17</v>
      </c>
      <c r="X318" s="62">
        <v>3.99</v>
      </c>
      <c r="Y318" s="62">
        <v>36</v>
      </c>
      <c r="Z318" s="62">
        <v>44.1</v>
      </c>
      <c r="AA318" s="62">
        <v>3.71</v>
      </c>
      <c r="AB318" s="62">
        <v>1.3</v>
      </c>
      <c r="AC318" s="62">
        <v>138</v>
      </c>
      <c r="AD318" s="62">
        <v>0.4</v>
      </c>
      <c r="AE318" s="62">
        <v>0.73</v>
      </c>
      <c r="AF318" s="62">
        <v>4.2699999999999996</v>
      </c>
      <c r="AG318" s="62">
        <v>0.44</v>
      </c>
      <c r="AH318" s="62">
        <v>0.47</v>
      </c>
      <c r="AI318" s="62">
        <v>1.1200000000000001</v>
      </c>
      <c r="AJ318" s="62">
        <v>278</v>
      </c>
      <c r="AK318" s="62">
        <v>4.0999999999999996</v>
      </c>
      <c r="AL318" s="62">
        <v>30.2</v>
      </c>
      <c r="AM318" s="62">
        <v>3.57</v>
      </c>
      <c r="AN318" s="62">
        <v>115</v>
      </c>
    </row>
    <row r="319" spans="1:40" x14ac:dyDescent="0.25">
      <c r="A319" s="11" t="s">
        <v>216</v>
      </c>
      <c r="B319" s="10" t="s">
        <v>756</v>
      </c>
      <c r="C319" s="62" t="s">
        <v>421</v>
      </c>
      <c r="D319" s="27">
        <v>19</v>
      </c>
      <c r="E319" s="13">
        <v>20</v>
      </c>
      <c r="F319" s="6" t="s">
        <v>210</v>
      </c>
      <c r="G319" s="54" t="s">
        <v>229</v>
      </c>
      <c r="H319" s="54" t="s">
        <v>229</v>
      </c>
      <c r="I319" s="62">
        <v>234</v>
      </c>
      <c r="J319" s="62">
        <v>30.4</v>
      </c>
      <c r="K319" s="62">
        <v>43</v>
      </c>
      <c r="L319" s="62">
        <v>0.95</v>
      </c>
      <c r="M319" s="62">
        <v>4.4400000000000004</v>
      </c>
      <c r="N319" s="62">
        <v>3.24</v>
      </c>
      <c r="O319" s="62">
        <v>1.04</v>
      </c>
      <c r="P319" s="62">
        <v>17.2</v>
      </c>
      <c r="Q319" s="62">
        <v>4.46</v>
      </c>
      <c r="R319" s="62">
        <v>3.34</v>
      </c>
      <c r="S319" s="62">
        <v>1.04</v>
      </c>
      <c r="T319" s="62">
        <v>15.2</v>
      </c>
      <c r="U319" s="62">
        <v>0.45</v>
      </c>
      <c r="V319" s="62">
        <v>5.45</v>
      </c>
      <c r="W319" s="62">
        <v>16.2</v>
      </c>
      <c r="X319" s="62">
        <v>3.73</v>
      </c>
      <c r="Y319" s="62">
        <v>40.4</v>
      </c>
      <c r="Z319" s="62">
        <v>45.9</v>
      </c>
      <c r="AA319" s="62">
        <v>3.4</v>
      </c>
      <c r="AB319" s="62">
        <v>1.4</v>
      </c>
      <c r="AC319" s="62">
        <v>139.5</v>
      </c>
      <c r="AD319" s="62">
        <v>0.4</v>
      </c>
      <c r="AE319" s="62">
        <v>0.71</v>
      </c>
      <c r="AF319" s="62">
        <v>4.25</v>
      </c>
      <c r="AG319" s="62">
        <v>0.43</v>
      </c>
      <c r="AH319" s="62">
        <v>0.45</v>
      </c>
      <c r="AI319" s="62">
        <v>1.05</v>
      </c>
      <c r="AJ319" s="62">
        <v>273</v>
      </c>
      <c r="AK319" s="62">
        <v>4.3</v>
      </c>
      <c r="AL319" s="62">
        <v>26.4</v>
      </c>
      <c r="AM319" s="62">
        <v>3.07</v>
      </c>
      <c r="AN319" s="62">
        <v>118</v>
      </c>
    </row>
    <row r="320" spans="1:40" x14ac:dyDescent="0.25">
      <c r="A320" s="11" t="s">
        <v>216</v>
      </c>
      <c r="B320" s="10" t="s">
        <v>756</v>
      </c>
      <c r="C320" s="62" t="s">
        <v>422</v>
      </c>
      <c r="D320" s="27">
        <v>21</v>
      </c>
      <c r="E320" s="13">
        <v>22</v>
      </c>
      <c r="F320" s="6" t="s">
        <v>210</v>
      </c>
      <c r="G320" s="54" t="s">
        <v>229</v>
      </c>
      <c r="H320" s="54" t="s">
        <v>229</v>
      </c>
      <c r="I320" s="62">
        <v>227</v>
      </c>
      <c r="J320" s="62">
        <v>30.2</v>
      </c>
      <c r="K320" s="62">
        <v>44</v>
      </c>
      <c r="L320" s="62">
        <v>1.1399999999999999</v>
      </c>
      <c r="M320" s="62">
        <v>4.41</v>
      </c>
      <c r="N320" s="62">
        <v>2.57</v>
      </c>
      <c r="O320" s="62">
        <v>0.9</v>
      </c>
      <c r="P320" s="62">
        <v>17.2</v>
      </c>
      <c r="Q320" s="62">
        <v>4.1900000000000004</v>
      </c>
      <c r="R320" s="62">
        <v>3.14</v>
      </c>
      <c r="S320" s="62">
        <v>0.89</v>
      </c>
      <c r="T320" s="62">
        <v>13.6</v>
      </c>
      <c r="U320" s="62">
        <v>0.44</v>
      </c>
      <c r="V320" s="62">
        <v>5.65</v>
      </c>
      <c r="W320" s="62">
        <v>16</v>
      </c>
      <c r="X320" s="62">
        <v>3.52</v>
      </c>
      <c r="Y320" s="62">
        <v>39.9</v>
      </c>
      <c r="Z320" s="62">
        <v>44.8</v>
      </c>
      <c r="AA320" s="62">
        <v>4</v>
      </c>
      <c r="AB320" s="62">
        <v>1.7</v>
      </c>
      <c r="AC320" s="62">
        <v>125.5</v>
      </c>
      <c r="AD320" s="62">
        <v>0.3</v>
      </c>
      <c r="AE320" s="62">
        <v>0.76</v>
      </c>
      <c r="AF320" s="62">
        <v>3.95</v>
      </c>
      <c r="AG320" s="62">
        <v>0.44</v>
      </c>
      <c r="AH320" s="62">
        <v>0.41</v>
      </c>
      <c r="AI320" s="62">
        <v>1.03</v>
      </c>
      <c r="AJ320" s="62">
        <v>250</v>
      </c>
      <c r="AK320" s="62">
        <v>12.8</v>
      </c>
      <c r="AL320" s="62">
        <v>24.1</v>
      </c>
      <c r="AM320" s="62">
        <v>2.72</v>
      </c>
      <c r="AN320" s="62">
        <v>116</v>
      </c>
    </row>
    <row r="321" spans="1:40" x14ac:dyDescent="0.25">
      <c r="A321" s="11" t="s">
        <v>216</v>
      </c>
      <c r="B321" s="10" t="s">
        <v>757</v>
      </c>
      <c r="C321" s="62" t="s">
        <v>423</v>
      </c>
      <c r="D321" s="27">
        <v>0</v>
      </c>
      <c r="E321" s="13">
        <v>1</v>
      </c>
      <c r="F321" s="6" t="s">
        <v>210</v>
      </c>
      <c r="G321" s="54" t="s">
        <v>229</v>
      </c>
      <c r="H321" s="54" t="s">
        <v>229</v>
      </c>
      <c r="I321" s="62">
        <v>84.4</v>
      </c>
      <c r="J321" s="62">
        <v>15</v>
      </c>
      <c r="K321" s="62">
        <v>47</v>
      </c>
      <c r="L321" s="62">
        <v>2.09</v>
      </c>
      <c r="M321" s="62">
        <v>2.2799999999999998</v>
      </c>
      <c r="N321" s="62">
        <v>1.25</v>
      </c>
      <c r="O321" s="62">
        <v>0.42</v>
      </c>
      <c r="P321" s="62">
        <v>25.8</v>
      </c>
      <c r="Q321" s="62">
        <v>1.72</v>
      </c>
      <c r="R321" s="62">
        <v>7.04</v>
      </c>
      <c r="S321" s="62">
        <v>0.42</v>
      </c>
      <c r="T321" s="62">
        <v>8.1</v>
      </c>
      <c r="U321" s="62">
        <v>0.21</v>
      </c>
      <c r="V321" s="62">
        <v>13.65</v>
      </c>
      <c r="W321" s="62">
        <v>7.2</v>
      </c>
      <c r="X321" s="62">
        <v>1.84</v>
      </c>
      <c r="Y321" s="62">
        <v>13.8</v>
      </c>
      <c r="Z321" s="62">
        <v>48.4</v>
      </c>
      <c r="AA321" s="62">
        <v>1.56</v>
      </c>
      <c r="AB321" s="62">
        <v>2.6</v>
      </c>
      <c r="AC321" s="62">
        <v>16.2</v>
      </c>
      <c r="AD321" s="62">
        <v>1</v>
      </c>
      <c r="AE321" s="62">
        <v>0.3</v>
      </c>
      <c r="AF321" s="62">
        <v>8.48</v>
      </c>
      <c r="AG321" s="62">
        <v>0.95</v>
      </c>
      <c r="AH321" s="62">
        <v>0.19</v>
      </c>
      <c r="AI321" s="62">
        <v>1.94</v>
      </c>
      <c r="AJ321" s="62">
        <v>434</v>
      </c>
      <c r="AK321" s="62">
        <v>2.5</v>
      </c>
      <c r="AL321" s="62">
        <v>11.6</v>
      </c>
      <c r="AM321" s="62">
        <v>1.48</v>
      </c>
      <c r="AN321" s="62">
        <v>262</v>
      </c>
    </row>
    <row r="322" spans="1:40" x14ac:dyDescent="0.25">
      <c r="A322" s="11" t="s">
        <v>216</v>
      </c>
      <c r="B322" s="10" t="s">
        <v>757</v>
      </c>
      <c r="C322" s="62" t="s">
        <v>424</v>
      </c>
      <c r="D322" s="27">
        <v>1</v>
      </c>
      <c r="E322" s="13">
        <v>2</v>
      </c>
      <c r="F322" s="6" t="s">
        <v>210</v>
      </c>
      <c r="G322" s="54" t="s">
        <v>229</v>
      </c>
      <c r="H322" s="54" t="s">
        <v>229</v>
      </c>
      <c r="I322" s="62">
        <v>120</v>
      </c>
      <c r="J322" s="62">
        <v>12.7</v>
      </c>
      <c r="K322" s="62">
        <v>37</v>
      </c>
      <c r="L322" s="62">
        <v>1.9</v>
      </c>
      <c r="M322" s="62">
        <v>1.45</v>
      </c>
      <c r="N322" s="62">
        <v>0.92</v>
      </c>
      <c r="O322" s="62">
        <v>0.34</v>
      </c>
      <c r="P322" s="62">
        <v>33.5</v>
      </c>
      <c r="Q322" s="62">
        <v>1.19</v>
      </c>
      <c r="R322" s="62">
        <v>6.19</v>
      </c>
      <c r="S322" s="62">
        <v>0.28999999999999998</v>
      </c>
      <c r="T322" s="62">
        <v>6</v>
      </c>
      <c r="U322" s="62">
        <v>0.14000000000000001</v>
      </c>
      <c r="V322" s="62">
        <v>11.6</v>
      </c>
      <c r="W322" s="62">
        <v>5.3</v>
      </c>
      <c r="X322" s="62">
        <v>1.47</v>
      </c>
      <c r="Y322" s="62">
        <v>17.2</v>
      </c>
      <c r="Z322" s="62">
        <v>61.4</v>
      </c>
      <c r="AA322" s="62">
        <v>1.21</v>
      </c>
      <c r="AB322" s="62">
        <v>2.7</v>
      </c>
      <c r="AC322" s="62">
        <v>8.1999999999999993</v>
      </c>
      <c r="AD322" s="62">
        <v>0.8</v>
      </c>
      <c r="AE322" s="62">
        <v>0.2</v>
      </c>
      <c r="AF322" s="62">
        <v>9.59</v>
      </c>
      <c r="AG322" s="62">
        <v>0.85</v>
      </c>
      <c r="AH322" s="62">
        <v>0.16</v>
      </c>
      <c r="AI322" s="62">
        <v>2.21</v>
      </c>
      <c r="AJ322" s="62">
        <v>435</v>
      </c>
      <c r="AK322" s="62">
        <v>2</v>
      </c>
      <c r="AL322" s="62">
        <v>8.5</v>
      </c>
      <c r="AM322" s="62">
        <v>1.1299999999999999</v>
      </c>
      <c r="AN322" s="62">
        <v>240</v>
      </c>
    </row>
    <row r="323" spans="1:40" x14ac:dyDescent="0.25">
      <c r="A323" s="11" t="s">
        <v>216</v>
      </c>
      <c r="B323" s="10" t="s">
        <v>757</v>
      </c>
      <c r="C323" s="62" t="s">
        <v>425</v>
      </c>
      <c r="D323" s="27">
        <v>2</v>
      </c>
      <c r="E323" s="13">
        <v>3</v>
      </c>
      <c r="F323" s="6" t="s">
        <v>210</v>
      </c>
      <c r="G323" s="54" t="s">
        <v>229</v>
      </c>
      <c r="H323" s="54" t="s">
        <v>229</v>
      </c>
      <c r="I323" s="62">
        <v>152</v>
      </c>
      <c r="J323" s="62">
        <v>16.5</v>
      </c>
      <c r="K323" s="62">
        <v>19</v>
      </c>
      <c r="L323" s="62">
        <v>1.32</v>
      </c>
      <c r="M323" s="62">
        <v>1.71</v>
      </c>
      <c r="N323" s="62">
        <v>1.2</v>
      </c>
      <c r="O323" s="62">
        <v>0.37</v>
      </c>
      <c r="P323" s="62">
        <v>31.9</v>
      </c>
      <c r="Q323" s="62">
        <v>1.64</v>
      </c>
      <c r="R323" s="62">
        <v>5.05</v>
      </c>
      <c r="S323" s="62">
        <v>0.38</v>
      </c>
      <c r="T323" s="62">
        <v>7.1</v>
      </c>
      <c r="U323" s="62">
        <v>0.19</v>
      </c>
      <c r="V323" s="62">
        <v>9.49</v>
      </c>
      <c r="W323" s="62">
        <v>7.5</v>
      </c>
      <c r="X323" s="62">
        <v>1.78</v>
      </c>
      <c r="Y323" s="62">
        <v>9.8000000000000007</v>
      </c>
      <c r="Z323" s="62">
        <v>69.099999999999994</v>
      </c>
      <c r="AA323" s="62">
        <v>1.58</v>
      </c>
      <c r="AB323" s="62">
        <v>2.5</v>
      </c>
      <c r="AC323" s="62">
        <v>6.5</v>
      </c>
      <c r="AD323" s="62">
        <v>0.6</v>
      </c>
      <c r="AE323" s="62">
        <v>0.25</v>
      </c>
      <c r="AF323" s="62">
        <v>7.51</v>
      </c>
      <c r="AG323" s="62">
        <v>0.72</v>
      </c>
      <c r="AH323" s="62">
        <v>0.16</v>
      </c>
      <c r="AI323" s="62">
        <v>1.61</v>
      </c>
      <c r="AJ323" s="62">
        <v>407</v>
      </c>
      <c r="AK323" s="62">
        <v>1.7</v>
      </c>
      <c r="AL323" s="62">
        <v>9.4</v>
      </c>
      <c r="AM323" s="62">
        <v>1.28</v>
      </c>
      <c r="AN323" s="62">
        <v>191</v>
      </c>
    </row>
    <row r="324" spans="1:40" x14ac:dyDescent="0.25">
      <c r="A324" s="11" t="s">
        <v>216</v>
      </c>
      <c r="B324" s="10" t="s">
        <v>757</v>
      </c>
      <c r="C324" s="62" t="s">
        <v>426</v>
      </c>
      <c r="D324" s="27">
        <v>3</v>
      </c>
      <c r="E324" s="13">
        <v>4</v>
      </c>
      <c r="F324" s="6" t="s">
        <v>210</v>
      </c>
      <c r="G324" s="54" t="s">
        <v>229</v>
      </c>
      <c r="H324" s="54" t="s">
        <v>229</v>
      </c>
      <c r="I324" s="62">
        <v>182</v>
      </c>
      <c r="J324" s="62">
        <v>33.1</v>
      </c>
      <c r="K324" s="62">
        <v>19</v>
      </c>
      <c r="L324" s="62">
        <v>1.66</v>
      </c>
      <c r="M324" s="62">
        <v>3.06</v>
      </c>
      <c r="N324" s="62">
        <v>2.06</v>
      </c>
      <c r="O324" s="62">
        <v>0.73</v>
      </c>
      <c r="P324" s="62">
        <v>32</v>
      </c>
      <c r="Q324" s="62">
        <v>2.83</v>
      </c>
      <c r="R324" s="62">
        <v>4.79</v>
      </c>
      <c r="S324" s="62">
        <v>0.67</v>
      </c>
      <c r="T324" s="62">
        <v>10.1</v>
      </c>
      <c r="U324" s="62">
        <v>0.33</v>
      </c>
      <c r="V324" s="62">
        <v>9.75</v>
      </c>
      <c r="W324" s="62">
        <v>11.7</v>
      </c>
      <c r="X324" s="62">
        <v>2.76</v>
      </c>
      <c r="Y324" s="62">
        <v>17.2</v>
      </c>
      <c r="Z324" s="62">
        <v>89.2</v>
      </c>
      <c r="AA324" s="62">
        <v>3</v>
      </c>
      <c r="AB324" s="62">
        <v>2</v>
      </c>
      <c r="AC324" s="62">
        <v>5.0999999999999996</v>
      </c>
      <c r="AD324" s="62">
        <v>0.6</v>
      </c>
      <c r="AE324" s="62">
        <v>0.47</v>
      </c>
      <c r="AF324" s="62">
        <v>8.16</v>
      </c>
      <c r="AG324" s="62">
        <v>0.81</v>
      </c>
      <c r="AH324" s="62">
        <v>0.32</v>
      </c>
      <c r="AI324" s="62">
        <v>2.2799999999999998</v>
      </c>
      <c r="AJ324" s="62">
        <v>532</v>
      </c>
      <c r="AK324" s="62">
        <v>1.6</v>
      </c>
      <c r="AL324" s="62">
        <v>14</v>
      </c>
      <c r="AM324" s="62">
        <v>2.57</v>
      </c>
      <c r="AN324" s="62">
        <v>178</v>
      </c>
    </row>
    <row r="325" spans="1:40" x14ac:dyDescent="0.25">
      <c r="A325" s="11" t="s">
        <v>216</v>
      </c>
      <c r="B325" s="10" t="s">
        <v>757</v>
      </c>
      <c r="C325" s="62" t="s">
        <v>427</v>
      </c>
      <c r="D325" s="27">
        <v>4</v>
      </c>
      <c r="E325" s="13">
        <v>5</v>
      </c>
      <c r="F325" s="6" t="s">
        <v>210</v>
      </c>
      <c r="G325" s="54" t="s">
        <v>229</v>
      </c>
      <c r="H325" s="54" t="s">
        <v>229</v>
      </c>
      <c r="I325" s="62">
        <v>273</v>
      </c>
      <c r="J325" s="62">
        <v>199.5</v>
      </c>
      <c r="K325" s="62">
        <v>17</v>
      </c>
      <c r="L325" s="62">
        <v>2.8</v>
      </c>
      <c r="M325" s="62">
        <v>5.07</v>
      </c>
      <c r="N325" s="62">
        <v>3.12</v>
      </c>
      <c r="O325" s="62">
        <v>1.34</v>
      </c>
      <c r="P325" s="62">
        <v>32</v>
      </c>
      <c r="Q325" s="62">
        <v>4.6500000000000004</v>
      </c>
      <c r="R325" s="62">
        <v>4.96</v>
      </c>
      <c r="S325" s="62">
        <v>1.05</v>
      </c>
      <c r="T325" s="62">
        <v>16.3</v>
      </c>
      <c r="U325" s="62">
        <v>0.56000000000000005</v>
      </c>
      <c r="V325" s="62">
        <v>9.36</v>
      </c>
      <c r="W325" s="62">
        <v>20.9</v>
      </c>
      <c r="X325" s="62">
        <v>4.8600000000000003</v>
      </c>
      <c r="Y325" s="62">
        <v>28.5</v>
      </c>
      <c r="Z325" s="62">
        <v>70.5</v>
      </c>
      <c r="AA325" s="62">
        <v>5.05</v>
      </c>
      <c r="AB325" s="62">
        <v>2.1</v>
      </c>
      <c r="AC325" s="62">
        <v>7.4</v>
      </c>
      <c r="AD325" s="62">
        <v>0.6</v>
      </c>
      <c r="AE325" s="62">
        <v>0.8</v>
      </c>
      <c r="AF325" s="62">
        <v>7.06</v>
      </c>
      <c r="AG325" s="62">
        <v>0.74</v>
      </c>
      <c r="AH325" s="62">
        <v>0.53</v>
      </c>
      <c r="AI325" s="62">
        <v>1.82</v>
      </c>
      <c r="AJ325" s="62">
        <v>419</v>
      </c>
      <c r="AK325" s="62">
        <v>1.7</v>
      </c>
      <c r="AL325" s="62">
        <v>22.4</v>
      </c>
      <c r="AM325" s="62">
        <v>3.89</v>
      </c>
      <c r="AN325" s="62">
        <v>185</v>
      </c>
    </row>
    <row r="326" spans="1:40" x14ac:dyDescent="0.25">
      <c r="A326" s="11" t="s">
        <v>216</v>
      </c>
      <c r="B326" s="10" t="s">
        <v>757</v>
      </c>
      <c r="C326" s="62" t="s">
        <v>428</v>
      </c>
      <c r="D326" s="27">
        <v>5</v>
      </c>
      <c r="E326" s="13">
        <v>6</v>
      </c>
      <c r="F326" s="6" t="s">
        <v>210</v>
      </c>
      <c r="G326" s="54" t="s">
        <v>229</v>
      </c>
      <c r="H326" s="54" t="s">
        <v>229</v>
      </c>
      <c r="I326" s="62">
        <v>504</v>
      </c>
      <c r="J326" s="62">
        <v>259</v>
      </c>
      <c r="K326" s="62">
        <v>11</v>
      </c>
      <c r="L326" s="62">
        <v>2.96</v>
      </c>
      <c r="M326" s="62">
        <v>7.05</v>
      </c>
      <c r="N326" s="62">
        <v>4.55</v>
      </c>
      <c r="O326" s="62">
        <v>1.72</v>
      </c>
      <c r="P326" s="62">
        <v>30.2</v>
      </c>
      <c r="Q326" s="62">
        <v>6.62</v>
      </c>
      <c r="R326" s="62">
        <v>4.8600000000000003</v>
      </c>
      <c r="S326" s="62">
        <v>1.53</v>
      </c>
      <c r="T326" s="62">
        <v>23.8</v>
      </c>
      <c r="U326" s="62">
        <v>0.73</v>
      </c>
      <c r="V326" s="62">
        <v>9.2899999999999991</v>
      </c>
      <c r="W326" s="62">
        <v>29.3</v>
      </c>
      <c r="X326" s="62">
        <v>6.73</v>
      </c>
      <c r="Y326" s="62">
        <v>34.299999999999997</v>
      </c>
      <c r="Z326" s="62">
        <v>65.7</v>
      </c>
      <c r="AA326" s="62">
        <v>7.17</v>
      </c>
      <c r="AB326" s="62">
        <v>1.5</v>
      </c>
      <c r="AC326" s="62">
        <v>7.9</v>
      </c>
      <c r="AD326" s="62">
        <v>0.6</v>
      </c>
      <c r="AE326" s="62">
        <v>1.1399999999999999</v>
      </c>
      <c r="AF326" s="62">
        <v>7.27</v>
      </c>
      <c r="AG326" s="62">
        <v>0.76</v>
      </c>
      <c r="AH326" s="62">
        <v>0.72</v>
      </c>
      <c r="AI326" s="62">
        <v>1.84</v>
      </c>
      <c r="AJ326" s="62">
        <v>437</v>
      </c>
      <c r="AK326" s="62">
        <v>1.2</v>
      </c>
      <c r="AL326" s="62">
        <v>29.3</v>
      </c>
      <c r="AM326" s="62">
        <v>5.98</v>
      </c>
      <c r="AN326" s="62">
        <v>186</v>
      </c>
    </row>
    <row r="327" spans="1:40" x14ac:dyDescent="0.25">
      <c r="A327" s="11" t="s">
        <v>216</v>
      </c>
      <c r="B327" s="10" t="s">
        <v>757</v>
      </c>
      <c r="C327" s="62" t="s">
        <v>429</v>
      </c>
      <c r="D327" s="27">
        <v>6</v>
      </c>
      <c r="E327" s="13">
        <v>7</v>
      </c>
      <c r="F327" s="6" t="s">
        <v>210</v>
      </c>
      <c r="G327" s="54" t="s">
        <v>229</v>
      </c>
      <c r="H327" s="54" t="s">
        <v>229</v>
      </c>
      <c r="I327" s="62">
        <v>490</v>
      </c>
      <c r="J327" s="62">
        <v>157.5</v>
      </c>
      <c r="K327" s="62">
        <v>7</v>
      </c>
      <c r="L327" s="62">
        <v>2.48</v>
      </c>
      <c r="M327" s="62">
        <v>9.99</v>
      </c>
      <c r="N327" s="62">
        <v>6.38</v>
      </c>
      <c r="O327" s="62">
        <v>2.29</v>
      </c>
      <c r="P327" s="62">
        <v>26.7</v>
      </c>
      <c r="Q327" s="62">
        <v>8.99</v>
      </c>
      <c r="R327" s="62">
        <v>4.33</v>
      </c>
      <c r="S327" s="62">
        <v>2.0299999999999998</v>
      </c>
      <c r="T327" s="62">
        <v>34.5</v>
      </c>
      <c r="U327" s="62">
        <v>0.99</v>
      </c>
      <c r="V327" s="62">
        <v>8.09</v>
      </c>
      <c r="W327" s="62">
        <v>41.6</v>
      </c>
      <c r="X327" s="62">
        <v>9.48</v>
      </c>
      <c r="Y327" s="62">
        <v>35.5</v>
      </c>
      <c r="Z327" s="62">
        <v>54.9</v>
      </c>
      <c r="AA327" s="62">
        <v>9.5299999999999994</v>
      </c>
      <c r="AB327" s="62">
        <v>1.7</v>
      </c>
      <c r="AC327" s="62">
        <v>13.4</v>
      </c>
      <c r="AD327" s="62">
        <v>0.5</v>
      </c>
      <c r="AE327" s="62">
        <v>1.5</v>
      </c>
      <c r="AF327" s="62">
        <v>6.58</v>
      </c>
      <c r="AG327" s="62">
        <v>0.65</v>
      </c>
      <c r="AH327" s="62">
        <v>0.99</v>
      </c>
      <c r="AI327" s="62">
        <v>1.38</v>
      </c>
      <c r="AJ327" s="62">
        <v>326</v>
      </c>
      <c r="AK327" s="62">
        <v>1.3</v>
      </c>
      <c r="AL327" s="62">
        <v>42.9</v>
      </c>
      <c r="AM327" s="62">
        <v>7.03</v>
      </c>
      <c r="AN327" s="62">
        <v>160</v>
      </c>
    </row>
    <row r="328" spans="1:40" x14ac:dyDescent="0.25">
      <c r="A328" s="11" t="s">
        <v>216</v>
      </c>
      <c r="B328" s="10" t="s">
        <v>757</v>
      </c>
      <c r="C328" s="62" t="s">
        <v>430</v>
      </c>
      <c r="D328" s="27">
        <v>7</v>
      </c>
      <c r="E328" s="13">
        <v>8</v>
      </c>
      <c r="F328" s="6" t="s">
        <v>210</v>
      </c>
      <c r="G328" s="54" t="s">
        <v>229</v>
      </c>
      <c r="H328" s="54" t="s">
        <v>229</v>
      </c>
      <c r="I328" s="62">
        <v>495</v>
      </c>
      <c r="J328" s="62">
        <v>117</v>
      </c>
      <c r="K328" s="62">
        <v>7</v>
      </c>
      <c r="L328" s="62">
        <v>2.3199999999999998</v>
      </c>
      <c r="M328" s="62">
        <v>11.05</v>
      </c>
      <c r="N328" s="62">
        <v>7.13</v>
      </c>
      <c r="O328" s="62">
        <v>2.57</v>
      </c>
      <c r="P328" s="62">
        <v>27.4</v>
      </c>
      <c r="Q328" s="62">
        <v>10.65</v>
      </c>
      <c r="R328" s="62">
        <v>4.82</v>
      </c>
      <c r="S328" s="62">
        <v>2.27</v>
      </c>
      <c r="T328" s="62">
        <v>41.6</v>
      </c>
      <c r="U328" s="62">
        <v>1.06</v>
      </c>
      <c r="V328" s="62">
        <v>8.9700000000000006</v>
      </c>
      <c r="W328" s="62">
        <v>50.4</v>
      </c>
      <c r="X328" s="62">
        <v>11.5</v>
      </c>
      <c r="Y328" s="62">
        <v>40.700000000000003</v>
      </c>
      <c r="Z328" s="62">
        <v>58</v>
      </c>
      <c r="AA328" s="62">
        <v>11.5</v>
      </c>
      <c r="AB328" s="62">
        <v>1.7</v>
      </c>
      <c r="AC328" s="62">
        <v>15.8</v>
      </c>
      <c r="AD328" s="62">
        <v>0.6</v>
      </c>
      <c r="AE328" s="62">
        <v>1.71</v>
      </c>
      <c r="AF328" s="62">
        <v>6.47</v>
      </c>
      <c r="AG328" s="62">
        <v>0.69</v>
      </c>
      <c r="AH328" s="62">
        <v>1.02</v>
      </c>
      <c r="AI328" s="62">
        <v>1.34</v>
      </c>
      <c r="AJ328" s="62">
        <v>298</v>
      </c>
      <c r="AK328" s="62">
        <v>1.4</v>
      </c>
      <c r="AL328" s="62">
        <v>51.2</v>
      </c>
      <c r="AM328" s="62">
        <v>7.64</v>
      </c>
      <c r="AN328" s="62">
        <v>172</v>
      </c>
    </row>
    <row r="329" spans="1:40" x14ac:dyDescent="0.25">
      <c r="A329" s="11" t="s">
        <v>216</v>
      </c>
      <c r="B329" s="10" t="s">
        <v>757</v>
      </c>
      <c r="C329" s="62" t="s">
        <v>431</v>
      </c>
      <c r="D329" s="27">
        <v>8</v>
      </c>
      <c r="E329" s="13">
        <v>9</v>
      </c>
      <c r="F329" s="6" t="s">
        <v>210</v>
      </c>
      <c r="G329" s="54" t="s">
        <v>229</v>
      </c>
      <c r="H329" s="54" t="s">
        <v>229</v>
      </c>
      <c r="I329" s="62">
        <v>326</v>
      </c>
      <c r="J329" s="62">
        <v>50.5</v>
      </c>
      <c r="K329" s="62">
        <v>6</v>
      </c>
      <c r="L329" s="62">
        <v>2.16</v>
      </c>
      <c r="M329" s="62">
        <v>12.1</v>
      </c>
      <c r="N329" s="62">
        <v>7.3</v>
      </c>
      <c r="O329" s="62">
        <v>2.98</v>
      </c>
      <c r="P329" s="62">
        <v>25.7</v>
      </c>
      <c r="Q329" s="62">
        <v>12</v>
      </c>
      <c r="R329" s="62">
        <v>4.45</v>
      </c>
      <c r="S329" s="62">
        <v>2.4300000000000002</v>
      </c>
      <c r="T329" s="62">
        <v>49.8</v>
      </c>
      <c r="U329" s="62">
        <v>1.02</v>
      </c>
      <c r="V329" s="62">
        <v>7.91</v>
      </c>
      <c r="W329" s="62">
        <v>56.9</v>
      </c>
      <c r="X329" s="62">
        <v>13.4</v>
      </c>
      <c r="Y329" s="62">
        <v>51.4</v>
      </c>
      <c r="Z329" s="62">
        <v>55.2</v>
      </c>
      <c r="AA329" s="62">
        <v>11.8</v>
      </c>
      <c r="AB329" s="62">
        <v>1.6</v>
      </c>
      <c r="AC329" s="62">
        <v>18.8</v>
      </c>
      <c r="AD329" s="62">
        <v>0.5</v>
      </c>
      <c r="AE329" s="62">
        <v>1.8</v>
      </c>
      <c r="AF329" s="62">
        <v>5.97</v>
      </c>
      <c r="AG329" s="62">
        <v>0.65</v>
      </c>
      <c r="AH329" s="62">
        <v>1.06</v>
      </c>
      <c r="AI329" s="62">
        <v>1.22</v>
      </c>
      <c r="AJ329" s="62">
        <v>290</v>
      </c>
      <c r="AK329" s="62">
        <v>1.9</v>
      </c>
      <c r="AL329" s="62">
        <v>55.7</v>
      </c>
      <c r="AM329" s="62">
        <v>7.61</v>
      </c>
      <c r="AN329" s="62">
        <v>165</v>
      </c>
    </row>
    <row r="330" spans="1:40" x14ac:dyDescent="0.25">
      <c r="A330" s="11" t="s">
        <v>216</v>
      </c>
      <c r="B330" s="10" t="s">
        <v>757</v>
      </c>
      <c r="C330" s="62" t="s">
        <v>432</v>
      </c>
      <c r="D330" s="27">
        <v>9</v>
      </c>
      <c r="E330" s="13">
        <v>10</v>
      </c>
      <c r="F330" s="6" t="s">
        <v>210</v>
      </c>
      <c r="G330" s="54" t="s">
        <v>229</v>
      </c>
      <c r="H330" s="54" t="s">
        <v>229</v>
      </c>
      <c r="I330" s="62">
        <v>269</v>
      </c>
      <c r="J330" s="62">
        <v>39.200000000000003</v>
      </c>
      <c r="K330" s="62">
        <v>11</v>
      </c>
      <c r="L330" s="62">
        <v>2.44</v>
      </c>
      <c r="M330" s="62">
        <v>15.55</v>
      </c>
      <c r="N330" s="62">
        <v>9.35</v>
      </c>
      <c r="O330" s="62">
        <v>3.95</v>
      </c>
      <c r="P330" s="62">
        <v>30.9</v>
      </c>
      <c r="Q330" s="62">
        <v>16.7</v>
      </c>
      <c r="R330" s="62">
        <v>4.5199999999999996</v>
      </c>
      <c r="S330" s="62">
        <v>3.06</v>
      </c>
      <c r="T330" s="62">
        <v>76.2</v>
      </c>
      <c r="U330" s="62">
        <v>1.1200000000000001</v>
      </c>
      <c r="V330" s="62">
        <v>7.8</v>
      </c>
      <c r="W330" s="62">
        <v>83</v>
      </c>
      <c r="X330" s="62">
        <v>20</v>
      </c>
      <c r="Y330" s="62">
        <v>51.4</v>
      </c>
      <c r="Z330" s="62">
        <v>55</v>
      </c>
      <c r="AA330" s="62">
        <v>17.2</v>
      </c>
      <c r="AB330" s="62">
        <v>2</v>
      </c>
      <c r="AC330" s="62">
        <v>23.7</v>
      </c>
      <c r="AD330" s="62">
        <v>0.5</v>
      </c>
      <c r="AE330" s="62">
        <v>2.52</v>
      </c>
      <c r="AF330" s="62">
        <v>5.87</v>
      </c>
      <c r="AG330" s="62">
        <v>0.62</v>
      </c>
      <c r="AH330" s="62">
        <v>1.3</v>
      </c>
      <c r="AI330" s="62">
        <v>1.33</v>
      </c>
      <c r="AJ330" s="62">
        <v>336</v>
      </c>
      <c r="AK330" s="62">
        <v>1.4</v>
      </c>
      <c r="AL330" s="62">
        <v>75.3</v>
      </c>
      <c r="AM330" s="62">
        <v>8.64</v>
      </c>
      <c r="AN330" s="62">
        <v>166</v>
      </c>
    </row>
    <row r="331" spans="1:40" x14ac:dyDescent="0.25">
      <c r="A331" s="11" t="s">
        <v>216</v>
      </c>
      <c r="B331" s="10" t="s">
        <v>757</v>
      </c>
      <c r="C331" s="62" t="s">
        <v>433</v>
      </c>
      <c r="D331" s="27">
        <v>10</v>
      </c>
      <c r="E331" s="13">
        <v>11</v>
      </c>
      <c r="F331" s="6" t="s">
        <v>210</v>
      </c>
      <c r="G331" s="54" t="s">
        <v>229</v>
      </c>
      <c r="H331" s="54" t="s">
        <v>229</v>
      </c>
      <c r="I331" s="62">
        <v>289</v>
      </c>
      <c r="J331" s="62">
        <v>39.1</v>
      </c>
      <c r="K331" s="62">
        <v>10</v>
      </c>
      <c r="L331" s="62">
        <v>2.46</v>
      </c>
      <c r="M331" s="62">
        <v>12.2</v>
      </c>
      <c r="N331" s="62">
        <v>7.31</v>
      </c>
      <c r="O331" s="62">
        <v>3.12</v>
      </c>
      <c r="P331" s="62">
        <v>29.3</v>
      </c>
      <c r="Q331" s="62">
        <v>13.05</v>
      </c>
      <c r="R331" s="62">
        <v>4.79</v>
      </c>
      <c r="S331" s="62">
        <v>2.5099999999999998</v>
      </c>
      <c r="T331" s="62">
        <v>58.9</v>
      </c>
      <c r="U331" s="62">
        <v>0.99</v>
      </c>
      <c r="V331" s="62">
        <v>8.07</v>
      </c>
      <c r="W331" s="62">
        <v>62.3</v>
      </c>
      <c r="X331" s="62">
        <v>14.6</v>
      </c>
      <c r="Y331" s="62">
        <v>57.3</v>
      </c>
      <c r="Z331" s="62">
        <v>52.2</v>
      </c>
      <c r="AA331" s="62">
        <v>12.3</v>
      </c>
      <c r="AB331" s="62">
        <v>1.9</v>
      </c>
      <c r="AC331" s="62">
        <v>23.2</v>
      </c>
      <c r="AD331" s="62">
        <v>0.6</v>
      </c>
      <c r="AE331" s="62">
        <v>1.96</v>
      </c>
      <c r="AF331" s="62">
        <v>6</v>
      </c>
      <c r="AG331" s="62">
        <v>0.64</v>
      </c>
      <c r="AH331" s="62">
        <v>1.06</v>
      </c>
      <c r="AI331" s="62">
        <v>1.1200000000000001</v>
      </c>
      <c r="AJ331" s="62">
        <v>290</v>
      </c>
      <c r="AK331" s="62">
        <v>1.2</v>
      </c>
      <c r="AL331" s="62">
        <v>63.3</v>
      </c>
      <c r="AM331" s="62">
        <v>7.37</v>
      </c>
      <c r="AN331" s="62">
        <v>173</v>
      </c>
    </row>
    <row r="332" spans="1:40" x14ac:dyDescent="0.25">
      <c r="A332" s="11" t="s">
        <v>216</v>
      </c>
      <c r="B332" s="10" t="s">
        <v>757</v>
      </c>
      <c r="C332" s="62" t="s">
        <v>434</v>
      </c>
      <c r="D332" s="27">
        <v>11</v>
      </c>
      <c r="E332" s="13">
        <v>12</v>
      </c>
      <c r="F332" s="6" t="s">
        <v>210</v>
      </c>
      <c r="G332" s="54" t="s">
        <v>229</v>
      </c>
      <c r="H332" s="54" t="s">
        <v>229</v>
      </c>
      <c r="I332" s="62">
        <v>557</v>
      </c>
      <c r="J332" s="62">
        <v>55</v>
      </c>
      <c r="K332" s="62">
        <v>7</v>
      </c>
      <c r="L332" s="62">
        <v>2.61</v>
      </c>
      <c r="M332" s="62">
        <v>28.5</v>
      </c>
      <c r="N332" s="62">
        <v>17.2</v>
      </c>
      <c r="O332" s="62">
        <v>6.85</v>
      </c>
      <c r="P332" s="62">
        <v>26.4</v>
      </c>
      <c r="Q332" s="62">
        <v>29.8</v>
      </c>
      <c r="R332" s="62">
        <v>4.16</v>
      </c>
      <c r="S332" s="62">
        <v>6.06</v>
      </c>
      <c r="T332" s="62">
        <v>117.5</v>
      </c>
      <c r="U332" s="62">
        <v>2.27</v>
      </c>
      <c r="V332" s="62">
        <v>7.36</v>
      </c>
      <c r="W332" s="62">
        <v>120</v>
      </c>
      <c r="X332" s="62">
        <v>28.4</v>
      </c>
      <c r="Y332" s="62">
        <v>56.4</v>
      </c>
      <c r="Z332" s="62">
        <v>47.1</v>
      </c>
      <c r="AA332" s="62">
        <v>26.8</v>
      </c>
      <c r="AB332" s="62">
        <v>1.6</v>
      </c>
      <c r="AC332" s="62">
        <v>26.7</v>
      </c>
      <c r="AD332" s="62">
        <v>0.5</v>
      </c>
      <c r="AE332" s="62">
        <v>4.55</v>
      </c>
      <c r="AF332" s="62">
        <v>5.51</v>
      </c>
      <c r="AG332" s="62">
        <v>0.6</v>
      </c>
      <c r="AH332" s="62">
        <v>2.5</v>
      </c>
      <c r="AI332" s="62">
        <v>1.89</v>
      </c>
      <c r="AJ332" s="62">
        <v>404</v>
      </c>
      <c r="AK332" s="62">
        <v>1.6</v>
      </c>
      <c r="AL332" s="62">
        <v>148</v>
      </c>
      <c r="AM332" s="62">
        <v>16.149999999999999</v>
      </c>
      <c r="AN332" s="62">
        <v>155</v>
      </c>
    </row>
    <row r="333" spans="1:40" x14ac:dyDescent="0.25">
      <c r="A333" s="11" t="s">
        <v>216</v>
      </c>
      <c r="B333" s="10" t="s">
        <v>757</v>
      </c>
      <c r="C333" s="62" t="s">
        <v>435</v>
      </c>
      <c r="D333" s="27">
        <v>12</v>
      </c>
      <c r="E333" s="13">
        <v>13</v>
      </c>
      <c r="F333" s="6" t="s">
        <v>210</v>
      </c>
      <c r="G333" s="54" t="s">
        <v>229</v>
      </c>
      <c r="H333" s="54" t="s">
        <v>229</v>
      </c>
      <c r="I333" s="62">
        <v>505</v>
      </c>
      <c r="J333" s="62">
        <v>52.7</v>
      </c>
      <c r="K333" s="62">
        <v>13</v>
      </c>
      <c r="L333" s="62">
        <v>2.57</v>
      </c>
      <c r="M333" s="62">
        <v>30</v>
      </c>
      <c r="N333" s="62">
        <v>18.149999999999999</v>
      </c>
      <c r="O333" s="62">
        <v>7</v>
      </c>
      <c r="P333" s="62">
        <v>27.8</v>
      </c>
      <c r="Q333" s="62">
        <v>31.5</v>
      </c>
      <c r="R333" s="62">
        <v>4.21</v>
      </c>
      <c r="S333" s="62">
        <v>6.24</v>
      </c>
      <c r="T333" s="62">
        <v>118</v>
      </c>
      <c r="U333" s="62">
        <v>2.3199999999999998</v>
      </c>
      <c r="V333" s="62">
        <v>7.68</v>
      </c>
      <c r="W333" s="62">
        <v>126</v>
      </c>
      <c r="X333" s="62">
        <v>29.4</v>
      </c>
      <c r="Y333" s="62">
        <v>60.4</v>
      </c>
      <c r="Z333" s="62">
        <v>44.3</v>
      </c>
      <c r="AA333" s="62">
        <v>27.4</v>
      </c>
      <c r="AB333" s="62">
        <v>1.7</v>
      </c>
      <c r="AC333" s="62">
        <v>32.1</v>
      </c>
      <c r="AD333" s="62">
        <v>0.5</v>
      </c>
      <c r="AE333" s="62">
        <v>4.88</v>
      </c>
      <c r="AF333" s="62">
        <v>5.87</v>
      </c>
      <c r="AG333" s="62">
        <v>0.56999999999999995</v>
      </c>
      <c r="AH333" s="62">
        <v>2.58</v>
      </c>
      <c r="AI333" s="62">
        <v>1.88</v>
      </c>
      <c r="AJ333" s="62">
        <v>371</v>
      </c>
      <c r="AK333" s="62">
        <v>2</v>
      </c>
      <c r="AL333" s="62">
        <v>161</v>
      </c>
      <c r="AM333" s="62">
        <v>17.55</v>
      </c>
      <c r="AN333" s="62">
        <v>162</v>
      </c>
    </row>
    <row r="334" spans="1:40" x14ac:dyDescent="0.25">
      <c r="A334" s="11" t="s">
        <v>216</v>
      </c>
      <c r="B334" s="10" t="s">
        <v>757</v>
      </c>
      <c r="C334" s="62" t="s">
        <v>436</v>
      </c>
      <c r="D334" s="27">
        <v>13</v>
      </c>
      <c r="E334" s="13">
        <v>14</v>
      </c>
      <c r="F334" s="6" t="s">
        <v>210</v>
      </c>
      <c r="G334" s="54" t="s">
        <v>229</v>
      </c>
      <c r="H334" s="54" t="s">
        <v>229</v>
      </c>
      <c r="I334" s="62">
        <v>398</v>
      </c>
      <c r="J334" s="62">
        <v>39.299999999999997</v>
      </c>
      <c r="K334" s="62">
        <v>9</v>
      </c>
      <c r="L334" s="62">
        <v>2.64</v>
      </c>
      <c r="M334" s="62">
        <v>15.1</v>
      </c>
      <c r="N334" s="62">
        <v>10.050000000000001</v>
      </c>
      <c r="O334" s="62">
        <v>3.35</v>
      </c>
      <c r="P334" s="62">
        <v>25.8</v>
      </c>
      <c r="Q334" s="62">
        <v>15.6</v>
      </c>
      <c r="R334" s="62">
        <v>4.72</v>
      </c>
      <c r="S334" s="62">
        <v>3.38</v>
      </c>
      <c r="T334" s="62">
        <v>61.9</v>
      </c>
      <c r="U334" s="62">
        <v>1.28</v>
      </c>
      <c r="V334" s="62">
        <v>8.2899999999999991</v>
      </c>
      <c r="W334" s="62">
        <v>59.5</v>
      </c>
      <c r="X334" s="62">
        <v>13.45</v>
      </c>
      <c r="Y334" s="62">
        <v>81.3</v>
      </c>
      <c r="Z334" s="62">
        <v>52.4</v>
      </c>
      <c r="AA334" s="62">
        <v>12.55</v>
      </c>
      <c r="AB334" s="62">
        <v>1.9</v>
      </c>
      <c r="AC334" s="62">
        <v>32.5</v>
      </c>
      <c r="AD334" s="62">
        <v>0.6</v>
      </c>
      <c r="AE334" s="62">
        <v>2.27</v>
      </c>
      <c r="AF334" s="62">
        <v>6.23</v>
      </c>
      <c r="AG334" s="62">
        <v>0.64</v>
      </c>
      <c r="AH334" s="62">
        <v>1.43</v>
      </c>
      <c r="AI334" s="62">
        <v>1.72</v>
      </c>
      <c r="AJ334" s="62">
        <v>364</v>
      </c>
      <c r="AK334" s="62">
        <v>1.8</v>
      </c>
      <c r="AL334" s="62">
        <v>86.3</v>
      </c>
      <c r="AM334" s="62">
        <v>9.6999999999999993</v>
      </c>
      <c r="AN334" s="62">
        <v>174</v>
      </c>
    </row>
    <row r="335" spans="1:40" x14ac:dyDescent="0.25">
      <c r="A335" s="11" t="s">
        <v>216</v>
      </c>
      <c r="B335" s="10" t="s">
        <v>757</v>
      </c>
      <c r="C335" s="62" t="s">
        <v>437</v>
      </c>
      <c r="D335" s="27">
        <v>14</v>
      </c>
      <c r="E335" s="13">
        <v>15</v>
      </c>
      <c r="F335" s="6" t="s">
        <v>210</v>
      </c>
      <c r="G335" s="54" t="s">
        <v>229</v>
      </c>
      <c r="H335" s="54" t="s">
        <v>229</v>
      </c>
      <c r="I335" s="62">
        <v>410</v>
      </c>
      <c r="J335" s="62">
        <v>42</v>
      </c>
      <c r="K335" s="62">
        <v>6</v>
      </c>
      <c r="L335" s="62">
        <v>2.21</v>
      </c>
      <c r="M335" s="62">
        <v>9.2200000000000006</v>
      </c>
      <c r="N335" s="62">
        <v>6.18</v>
      </c>
      <c r="O335" s="62">
        <v>2.0499999999999998</v>
      </c>
      <c r="P335" s="62">
        <v>24.5</v>
      </c>
      <c r="Q335" s="62">
        <v>9.33</v>
      </c>
      <c r="R335" s="62">
        <v>4.62</v>
      </c>
      <c r="S335" s="62">
        <v>1.92</v>
      </c>
      <c r="T335" s="62">
        <v>40.4</v>
      </c>
      <c r="U335" s="62">
        <v>0.8</v>
      </c>
      <c r="V335" s="62">
        <v>8.48</v>
      </c>
      <c r="W335" s="62">
        <v>37.200000000000003</v>
      </c>
      <c r="X335" s="62">
        <v>8.5500000000000007</v>
      </c>
      <c r="Y335" s="62">
        <v>74.5</v>
      </c>
      <c r="Z335" s="62">
        <v>51.7</v>
      </c>
      <c r="AA335" s="62">
        <v>8.2100000000000009</v>
      </c>
      <c r="AB335" s="62">
        <v>1.6</v>
      </c>
      <c r="AC335" s="62">
        <v>60.5</v>
      </c>
      <c r="AD335" s="62">
        <v>0.6</v>
      </c>
      <c r="AE335" s="62">
        <v>1.52</v>
      </c>
      <c r="AF335" s="62">
        <v>6.05</v>
      </c>
      <c r="AG335" s="62">
        <v>0.65</v>
      </c>
      <c r="AH335" s="62">
        <v>0.82</v>
      </c>
      <c r="AI335" s="62">
        <v>1.59</v>
      </c>
      <c r="AJ335" s="62">
        <v>333</v>
      </c>
      <c r="AK335" s="62">
        <v>1.6</v>
      </c>
      <c r="AL335" s="62">
        <v>57.6</v>
      </c>
      <c r="AM335" s="62">
        <v>5.71</v>
      </c>
      <c r="AN335" s="62">
        <v>167</v>
      </c>
    </row>
    <row r="336" spans="1:40" x14ac:dyDescent="0.25">
      <c r="A336" s="11" t="s">
        <v>216</v>
      </c>
      <c r="B336" s="10" t="s">
        <v>757</v>
      </c>
      <c r="C336" s="62" t="s">
        <v>438</v>
      </c>
      <c r="D336" s="27">
        <v>15</v>
      </c>
      <c r="E336" s="13">
        <v>16</v>
      </c>
      <c r="F336" s="6" t="s">
        <v>210</v>
      </c>
      <c r="G336" s="54" t="s">
        <v>229</v>
      </c>
      <c r="H336" s="54" t="s">
        <v>229</v>
      </c>
      <c r="I336" s="62">
        <v>454</v>
      </c>
      <c r="J336" s="62">
        <v>38.299999999999997</v>
      </c>
      <c r="K336" s="62">
        <v>6</v>
      </c>
      <c r="L336" s="62">
        <v>2.04</v>
      </c>
      <c r="M336" s="62">
        <v>7.28</v>
      </c>
      <c r="N336" s="62">
        <v>4.5999999999999996</v>
      </c>
      <c r="O336" s="62">
        <v>1.49</v>
      </c>
      <c r="P336" s="62">
        <v>23.2</v>
      </c>
      <c r="Q336" s="62">
        <v>7.59</v>
      </c>
      <c r="R336" s="62">
        <v>4.2699999999999996</v>
      </c>
      <c r="S336" s="62">
        <v>1.56</v>
      </c>
      <c r="T336" s="62">
        <v>31.1</v>
      </c>
      <c r="U336" s="62">
        <v>0.69</v>
      </c>
      <c r="V336" s="62">
        <v>8.1199999999999992</v>
      </c>
      <c r="W336" s="62">
        <v>29.7</v>
      </c>
      <c r="X336" s="62">
        <v>6.69</v>
      </c>
      <c r="Y336" s="62">
        <v>61</v>
      </c>
      <c r="Z336" s="62">
        <v>44.2</v>
      </c>
      <c r="AA336" s="62">
        <v>6.13</v>
      </c>
      <c r="AB336" s="62">
        <v>1.4</v>
      </c>
      <c r="AC336" s="62">
        <v>91.8</v>
      </c>
      <c r="AD336" s="62">
        <v>0.5</v>
      </c>
      <c r="AE336" s="62">
        <v>1.1599999999999999</v>
      </c>
      <c r="AF336" s="62">
        <v>5.54</v>
      </c>
      <c r="AG336" s="62">
        <v>0.56999999999999995</v>
      </c>
      <c r="AH336" s="62">
        <v>0.65</v>
      </c>
      <c r="AI336" s="62">
        <v>1.54</v>
      </c>
      <c r="AJ336" s="62">
        <v>312</v>
      </c>
      <c r="AK336" s="62">
        <v>2.2000000000000002</v>
      </c>
      <c r="AL336" s="62">
        <v>43</v>
      </c>
      <c r="AM336" s="62">
        <v>4.37</v>
      </c>
      <c r="AN336" s="62">
        <v>157</v>
      </c>
    </row>
    <row r="337" spans="1:40" x14ac:dyDescent="0.25">
      <c r="A337" s="11" t="s">
        <v>216</v>
      </c>
      <c r="B337" s="10" t="s">
        <v>757</v>
      </c>
      <c r="C337" s="62" t="s">
        <v>439</v>
      </c>
      <c r="D337" s="27">
        <v>16</v>
      </c>
      <c r="E337" s="13">
        <v>17</v>
      </c>
      <c r="F337" s="6" t="s">
        <v>210</v>
      </c>
      <c r="G337" s="54" t="s">
        <v>229</v>
      </c>
      <c r="H337" s="54" t="s">
        <v>229</v>
      </c>
      <c r="I337" s="62">
        <v>368</v>
      </c>
      <c r="J337" s="62">
        <v>41.3</v>
      </c>
      <c r="K337" s="62">
        <v>6</v>
      </c>
      <c r="L337" s="62">
        <v>2.04</v>
      </c>
      <c r="M337" s="62">
        <v>8.1300000000000008</v>
      </c>
      <c r="N337" s="62">
        <v>5.51</v>
      </c>
      <c r="O337" s="62">
        <v>1.66</v>
      </c>
      <c r="P337" s="62">
        <v>25.1</v>
      </c>
      <c r="Q337" s="62">
        <v>8.07</v>
      </c>
      <c r="R337" s="62">
        <v>4.37</v>
      </c>
      <c r="S337" s="62">
        <v>1.88</v>
      </c>
      <c r="T337" s="62">
        <v>30.6</v>
      </c>
      <c r="U337" s="62">
        <v>0.82</v>
      </c>
      <c r="V337" s="62">
        <v>7.92</v>
      </c>
      <c r="W337" s="62">
        <v>31</v>
      </c>
      <c r="X337" s="62">
        <v>7.08</v>
      </c>
      <c r="Y337" s="62">
        <v>65.900000000000006</v>
      </c>
      <c r="Z337" s="62">
        <v>43.2</v>
      </c>
      <c r="AA337" s="62">
        <v>6.45</v>
      </c>
      <c r="AB337" s="62">
        <v>1.9</v>
      </c>
      <c r="AC337" s="62">
        <v>111.5</v>
      </c>
      <c r="AD337" s="62">
        <v>0.5</v>
      </c>
      <c r="AE337" s="62">
        <v>1.32</v>
      </c>
      <c r="AF337" s="62">
        <v>5.82</v>
      </c>
      <c r="AG337" s="62">
        <v>0.6</v>
      </c>
      <c r="AH337" s="62">
        <v>0.86</v>
      </c>
      <c r="AI337" s="62">
        <v>1.58</v>
      </c>
      <c r="AJ337" s="62">
        <v>311</v>
      </c>
      <c r="AK337" s="62">
        <v>1.7</v>
      </c>
      <c r="AL337" s="62">
        <v>50.5</v>
      </c>
      <c r="AM337" s="62">
        <v>5.55</v>
      </c>
      <c r="AN337" s="62">
        <v>155</v>
      </c>
    </row>
    <row r="338" spans="1:40" x14ac:dyDescent="0.25">
      <c r="A338" s="11" t="s">
        <v>216</v>
      </c>
      <c r="B338" s="10" t="s">
        <v>757</v>
      </c>
      <c r="C338" s="62" t="s">
        <v>440</v>
      </c>
      <c r="D338" s="27">
        <v>17</v>
      </c>
      <c r="E338" s="13">
        <v>18</v>
      </c>
      <c r="F338" s="6" t="s">
        <v>210</v>
      </c>
      <c r="G338" s="54" t="s">
        <v>229</v>
      </c>
      <c r="H338" s="54" t="s">
        <v>229</v>
      </c>
      <c r="I338" s="62">
        <v>381</v>
      </c>
      <c r="J338" s="62">
        <v>45.4</v>
      </c>
      <c r="K338" s="62">
        <v>6</v>
      </c>
      <c r="L338" s="62">
        <v>2.06</v>
      </c>
      <c r="M338" s="62">
        <v>7.28</v>
      </c>
      <c r="N338" s="62">
        <v>4.97</v>
      </c>
      <c r="O338" s="62">
        <v>1.72</v>
      </c>
      <c r="P338" s="62">
        <v>27.2</v>
      </c>
      <c r="Q338" s="62">
        <v>7.3</v>
      </c>
      <c r="R338" s="62">
        <v>4.4400000000000004</v>
      </c>
      <c r="S338" s="62">
        <v>1.6</v>
      </c>
      <c r="T338" s="62">
        <v>28.1</v>
      </c>
      <c r="U338" s="62">
        <v>0.65</v>
      </c>
      <c r="V338" s="62">
        <v>8.44</v>
      </c>
      <c r="W338" s="62">
        <v>28.1</v>
      </c>
      <c r="X338" s="62">
        <v>6.56</v>
      </c>
      <c r="Y338" s="62">
        <v>70.599999999999994</v>
      </c>
      <c r="Z338" s="62">
        <v>43.8</v>
      </c>
      <c r="AA338" s="62">
        <v>6.34</v>
      </c>
      <c r="AB338" s="62">
        <v>1.7</v>
      </c>
      <c r="AC338" s="62">
        <v>131.5</v>
      </c>
      <c r="AD338" s="62">
        <v>0.6</v>
      </c>
      <c r="AE338" s="62">
        <v>1.1000000000000001</v>
      </c>
      <c r="AF338" s="62">
        <v>6.44</v>
      </c>
      <c r="AG338" s="62">
        <v>0.64</v>
      </c>
      <c r="AH338" s="62">
        <v>0.7</v>
      </c>
      <c r="AI338" s="62">
        <v>1.81</v>
      </c>
      <c r="AJ338" s="62">
        <v>339</v>
      </c>
      <c r="AK338" s="62">
        <v>1.8</v>
      </c>
      <c r="AL338" s="62">
        <v>43.4</v>
      </c>
      <c r="AM338" s="62">
        <v>4.79</v>
      </c>
      <c r="AN338" s="62">
        <v>169</v>
      </c>
    </row>
    <row r="339" spans="1:40" x14ac:dyDescent="0.25">
      <c r="A339" s="11" t="s">
        <v>216</v>
      </c>
      <c r="B339" s="10" t="s">
        <v>757</v>
      </c>
      <c r="C339" s="62" t="s">
        <v>441</v>
      </c>
      <c r="D339" s="27">
        <v>18</v>
      </c>
      <c r="E339" s="13">
        <v>19</v>
      </c>
      <c r="F339" s="6" t="s">
        <v>210</v>
      </c>
      <c r="G339" s="54" t="s">
        <v>229</v>
      </c>
      <c r="H339" s="54" t="s">
        <v>229</v>
      </c>
      <c r="I339" s="62">
        <v>343</v>
      </c>
      <c r="J339" s="62">
        <v>40.200000000000003</v>
      </c>
      <c r="K339" s="62">
        <v>7</v>
      </c>
      <c r="L339" s="62">
        <v>2.0299999999999998</v>
      </c>
      <c r="M339" s="62">
        <v>6.85</v>
      </c>
      <c r="N339" s="62">
        <v>4.34</v>
      </c>
      <c r="O339" s="62">
        <v>1.36</v>
      </c>
      <c r="P339" s="62">
        <v>24.4</v>
      </c>
      <c r="Q339" s="62">
        <v>6.28</v>
      </c>
      <c r="R339" s="62">
        <v>3.89</v>
      </c>
      <c r="S339" s="62">
        <v>1.51</v>
      </c>
      <c r="T339" s="62">
        <v>22.5</v>
      </c>
      <c r="U339" s="62">
        <v>0.66</v>
      </c>
      <c r="V339" s="62">
        <v>7.41</v>
      </c>
      <c r="W339" s="62">
        <v>23.8</v>
      </c>
      <c r="X339" s="62">
        <v>5.38</v>
      </c>
      <c r="Y339" s="62">
        <v>64.7</v>
      </c>
      <c r="Z339" s="62">
        <v>39</v>
      </c>
      <c r="AA339" s="62">
        <v>5.32</v>
      </c>
      <c r="AB339" s="62">
        <v>1.5</v>
      </c>
      <c r="AC339" s="62">
        <v>154</v>
      </c>
      <c r="AD339" s="62">
        <v>0.5</v>
      </c>
      <c r="AE339" s="62">
        <v>1.06</v>
      </c>
      <c r="AF339" s="62">
        <v>5.67</v>
      </c>
      <c r="AG339" s="62">
        <v>0.56000000000000005</v>
      </c>
      <c r="AH339" s="62">
        <v>0.69</v>
      </c>
      <c r="AI339" s="62">
        <v>1.66</v>
      </c>
      <c r="AJ339" s="62">
        <v>334</v>
      </c>
      <c r="AK339" s="62">
        <v>1.6</v>
      </c>
      <c r="AL339" s="62">
        <v>39.799999999999997</v>
      </c>
      <c r="AM339" s="62">
        <v>4.75</v>
      </c>
      <c r="AN339" s="62">
        <v>154</v>
      </c>
    </row>
    <row r="340" spans="1:40" x14ac:dyDescent="0.25">
      <c r="A340" s="11" t="s">
        <v>216</v>
      </c>
      <c r="B340" s="10" t="s">
        <v>757</v>
      </c>
      <c r="C340" s="62" t="s">
        <v>442</v>
      </c>
      <c r="D340" s="27">
        <v>19</v>
      </c>
      <c r="E340" s="13">
        <v>20</v>
      </c>
      <c r="F340" s="6" t="s">
        <v>210</v>
      </c>
      <c r="G340" s="54" t="s">
        <v>229</v>
      </c>
      <c r="H340" s="54" t="s">
        <v>229</v>
      </c>
      <c r="I340" s="62">
        <v>282</v>
      </c>
      <c r="J340" s="62">
        <v>34.799999999999997</v>
      </c>
      <c r="K340" s="62">
        <v>7</v>
      </c>
      <c r="L340" s="62">
        <v>1.92</v>
      </c>
      <c r="M340" s="62">
        <v>5.4</v>
      </c>
      <c r="N340" s="62">
        <v>3.79</v>
      </c>
      <c r="O340" s="62">
        <v>1.08</v>
      </c>
      <c r="P340" s="62">
        <v>21</v>
      </c>
      <c r="Q340" s="62">
        <v>5.0599999999999996</v>
      </c>
      <c r="R340" s="62">
        <v>3.41</v>
      </c>
      <c r="S340" s="62">
        <v>1.18</v>
      </c>
      <c r="T340" s="62">
        <v>17.2</v>
      </c>
      <c r="U340" s="62">
        <v>0.53</v>
      </c>
      <c r="V340" s="62">
        <v>6.64</v>
      </c>
      <c r="W340" s="62">
        <v>18.7</v>
      </c>
      <c r="X340" s="62">
        <v>4.3</v>
      </c>
      <c r="Y340" s="62">
        <v>50.4</v>
      </c>
      <c r="Z340" s="62">
        <v>34.6</v>
      </c>
      <c r="AA340" s="62">
        <v>4.33</v>
      </c>
      <c r="AB340" s="62">
        <v>1.4</v>
      </c>
      <c r="AC340" s="62">
        <v>152</v>
      </c>
      <c r="AD340" s="62">
        <v>0.4</v>
      </c>
      <c r="AE340" s="62">
        <v>0.86</v>
      </c>
      <c r="AF340" s="62">
        <v>4.6399999999999997</v>
      </c>
      <c r="AG340" s="62">
        <v>0.53</v>
      </c>
      <c r="AH340" s="62">
        <v>0.49</v>
      </c>
      <c r="AI340" s="62">
        <v>1.21</v>
      </c>
      <c r="AJ340" s="62">
        <v>265</v>
      </c>
      <c r="AK340" s="62">
        <v>1.8</v>
      </c>
      <c r="AL340" s="62">
        <v>32.299999999999997</v>
      </c>
      <c r="AM340" s="62">
        <v>3.51</v>
      </c>
      <c r="AN340" s="62">
        <v>128</v>
      </c>
    </row>
    <row r="341" spans="1:40" x14ac:dyDescent="0.25">
      <c r="A341" s="11" t="s">
        <v>216</v>
      </c>
      <c r="B341" s="10" t="s">
        <v>757</v>
      </c>
      <c r="C341" s="62" t="s">
        <v>443</v>
      </c>
      <c r="D341" s="27">
        <v>21</v>
      </c>
      <c r="E341" s="13">
        <v>22</v>
      </c>
      <c r="F341" s="6" t="s">
        <v>210</v>
      </c>
      <c r="G341" s="54" t="s">
        <v>229</v>
      </c>
      <c r="H341" s="54" t="s">
        <v>229</v>
      </c>
      <c r="I341" s="62">
        <v>285</v>
      </c>
      <c r="J341" s="62">
        <v>34.700000000000003</v>
      </c>
      <c r="K341" s="62">
        <v>10</v>
      </c>
      <c r="L341" s="62">
        <v>1.6</v>
      </c>
      <c r="M341" s="62">
        <v>5.36</v>
      </c>
      <c r="N341" s="62">
        <v>3.38</v>
      </c>
      <c r="O341" s="62">
        <v>1.23</v>
      </c>
      <c r="P341" s="62">
        <v>20.9</v>
      </c>
      <c r="Q341" s="62">
        <v>5</v>
      </c>
      <c r="R341" s="62">
        <v>3.65</v>
      </c>
      <c r="S341" s="62">
        <v>1.1399999999999999</v>
      </c>
      <c r="T341" s="62">
        <v>17.2</v>
      </c>
      <c r="U341" s="62">
        <v>0.56000000000000005</v>
      </c>
      <c r="V341" s="62">
        <v>6.76</v>
      </c>
      <c r="W341" s="62">
        <v>18.399999999999999</v>
      </c>
      <c r="X341" s="62">
        <v>4.42</v>
      </c>
      <c r="Y341" s="62">
        <v>49.7</v>
      </c>
      <c r="Z341" s="62">
        <v>45.6</v>
      </c>
      <c r="AA341" s="62">
        <v>4.2699999999999996</v>
      </c>
      <c r="AB341" s="62">
        <v>1.3</v>
      </c>
      <c r="AC341" s="62">
        <v>151.5</v>
      </c>
      <c r="AD341" s="62">
        <v>0.5</v>
      </c>
      <c r="AE341" s="62">
        <v>0.83</v>
      </c>
      <c r="AF341" s="62">
        <v>4.7699999999999996</v>
      </c>
      <c r="AG341" s="62">
        <v>0.56000000000000005</v>
      </c>
      <c r="AH341" s="62">
        <v>0.48</v>
      </c>
      <c r="AI341" s="62">
        <v>1.26</v>
      </c>
      <c r="AJ341" s="62">
        <v>286</v>
      </c>
      <c r="AK341" s="62">
        <v>3.4</v>
      </c>
      <c r="AL341" s="62">
        <v>30.7</v>
      </c>
      <c r="AM341" s="62">
        <v>3.4</v>
      </c>
      <c r="AN341" s="62">
        <v>135</v>
      </c>
    </row>
    <row r="342" spans="1:40" x14ac:dyDescent="0.25">
      <c r="A342" s="11" t="s">
        <v>216</v>
      </c>
      <c r="B342" s="10" t="s">
        <v>757</v>
      </c>
      <c r="C342" s="62" t="s">
        <v>444</v>
      </c>
      <c r="D342" s="27">
        <v>23</v>
      </c>
      <c r="E342" s="13">
        <v>24</v>
      </c>
      <c r="F342" s="6" t="s">
        <v>210</v>
      </c>
      <c r="G342" s="54" t="s">
        <v>229</v>
      </c>
      <c r="H342" s="54" t="s">
        <v>229</v>
      </c>
      <c r="I342" s="62">
        <v>267</v>
      </c>
      <c r="J342" s="62">
        <v>35.299999999999997</v>
      </c>
      <c r="K342" s="62">
        <v>7</v>
      </c>
      <c r="L342" s="62">
        <v>1.8</v>
      </c>
      <c r="M342" s="62">
        <v>5.36</v>
      </c>
      <c r="N342" s="62">
        <v>3.93</v>
      </c>
      <c r="O342" s="62">
        <v>1.2</v>
      </c>
      <c r="P342" s="62">
        <v>21.5</v>
      </c>
      <c r="Q342" s="62">
        <v>5.23</v>
      </c>
      <c r="R342" s="62">
        <v>3.44</v>
      </c>
      <c r="S342" s="62">
        <v>1.19</v>
      </c>
      <c r="T342" s="62">
        <v>17</v>
      </c>
      <c r="U342" s="62">
        <v>0.52</v>
      </c>
      <c r="V342" s="62">
        <v>7.08</v>
      </c>
      <c r="W342" s="62">
        <v>19.399999999999999</v>
      </c>
      <c r="X342" s="62">
        <v>4.25</v>
      </c>
      <c r="Y342" s="62">
        <v>49.2</v>
      </c>
      <c r="Z342" s="62">
        <v>40.200000000000003</v>
      </c>
      <c r="AA342" s="62">
        <v>4.2699999999999996</v>
      </c>
      <c r="AB342" s="62">
        <v>1.4</v>
      </c>
      <c r="AC342" s="62">
        <v>156</v>
      </c>
      <c r="AD342" s="62">
        <v>0.4</v>
      </c>
      <c r="AE342" s="62">
        <v>0.84</v>
      </c>
      <c r="AF342" s="62">
        <v>4.9000000000000004</v>
      </c>
      <c r="AG342" s="62">
        <v>0.53</v>
      </c>
      <c r="AH342" s="62">
        <v>0.57999999999999996</v>
      </c>
      <c r="AI342" s="62">
        <v>1.25</v>
      </c>
      <c r="AJ342" s="62">
        <v>253</v>
      </c>
      <c r="AK342" s="62">
        <v>1.7</v>
      </c>
      <c r="AL342" s="62">
        <v>30.8</v>
      </c>
      <c r="AM342" s="62">
        <v>3.83</v>
      </c>
      <c r="AN342" s="62">
        <v>132</v>
      </c>
    </row>
    <row r="343" spans="1:40" x14ac:dyDescent="0.25">
      <c r="A343" s="11" t="s">
        <v>216</v>
      </c>
      <c r="B343" s="10" t="s">
        <v>757</v>
      </c>
      <c r="C343" s="62" t="s">
        <v>445</v>
      </c>
      <c r="D343" s="27">
        <v>25</v>
      </c>
      <c r="E343" s="13">
        <v>26</v>
      </c>
      <c r="F343" s="6" t="s">
        <v>210</v>
      </c>
      <c r="G343" s="54" t="s">
        <v>229</v>
      </c>
      <c r="H343" s="54" t="s">
        <v>229</v>
      </c>
      <c r="I343" s="62">
        <v>241</v>
      </c>
      <c r="J343" s="62">
        <v>34.1</v>
      </c>
      <c r="K343" s="62">
        <v>10</v>
      </c>
      <c r="L343" s="62">
        <v>2.4500000000000002</v>
      </c>
      <c r="M343" s="62">
        <v>5.42</v>
      </c>
      <c r="N343" s="62">
        <v>3.68</v>
      </c>
      <c r="O343" s="62">
        <v>1</v>
      </c>
      <c r="P343" s="62">
        <v>23.3</v>
      </c>
      <c r="Q343" s="62">
        <v>5.22</v>
      </c>
      <c r="R343" s="62">
        <v>3.23</v>
      </c>
      <c r="S343" s="62">
        <v>1.3</v>
      </c>
      <c r="T343" s="62">
        <v>16.2</v>
      </c>
      <c r="U343" s="62">
        <v>0.55000000000000004</v>
      </c>
      <c r="V343" s="62">
        <v>5.82</v>
      </c>
      <c r="W343" s="62">
        <v>18.2</v>
      </c>
      <c r="X343" s="62">
        <v>4.42</v>
      </c>
      <c r="Y343" s="62">
        <v>45.2</v>
      </c>
      <c r="Z343" s="62">
        <v>40.4</v>
      </c>
      <c r="AA343" s="62">
        <v>4.3099999999999996</v>
      </c>
      <c r="AB343" s="62">
        <v>1.6</v>
      </c>
      <c r="AC343" s="62">
        <v>191.5</v>
      </c>
      <c r="AD343" s="62">
        <v>0.4</v>
      </c>
      <c r="AE343" s="62">
        <v>0.85</v>
      </c>
      <c r="AF343" s="62">
        <v>4.3899999999999997</v>
      </c>
      <c r="AG343" s="62">
        <v>0.51</v>
      </c>
      <c r="AH343" s="62">
        <v>0.47</v>
      </c>
      <c r="AI343" s="62">
        <v>1.06</v>
      </c>
      <c r="AJ343" s="62">
        <v>235</v>
      </c>
      <c r="AK343" s="62">
        <v>1.4</v>
      </c>
      <c r="AL343" s="62">
        <v>33</v>
      </c>
      <c r="AM343" s="62">
        <v>3.87</v>
      </c>
      <c r="AN343" s="62">
        <v>129</v>
      </c>
    </row>
    <row r="344" spans="1:40" x14ac:dyDescent="0.25">
      <c r="A344" s="11" t="s">
        <v>216</v>
      </c>
      <c r="B344" s="10" t="s">
        <v>757</v>
      </c>
      <c r="C344" s="62" t="s">
        <v>446</v>
      </c>
      <c r="D344" s="27">
        <v>27</v>
      </c>
      <c r="E344" s="13">
        <v>28</v>
      </c>
      <c r="F344" s="6" t="s">
        <v>210</v>
      </c>
      <c r="G344" s="54" t="s">
        <v>229</v>
      </c>
      <c r="H344" s="54" t="s">
        <v>229</v>
      </c>
      <c r="I344" s="62">
        <v>323</v>
      </c>
      <c r="J344" s="62">
        <v>42.9</v>
      </c>
      <c r="K344" s="62">
        <v>7</v>
      </c>
      <c r="L344" s="62">
        <v>1.59</v>
      </c>
      <c r="M344" s="62">
        <v>6.63</v>
      </c>
      <c r="N344" s="62">
        <v>4.18</v>
      </c>
      <c r="O344" s="62">
        <v>1.28</v>
      </c>
      <c r="P344" s="62">
        <v>19</v>
      </c>
      <c r="Q344" s="62">
        <v>5.95</v>
      </c>
      <c r="R344" s="62">
        <v>3.73</v>
      </c>
      <c r="S344" s="62">
        <v>1.42</v>
      </c>
      <c r="T344" s="62">
        <v>17.899999999999999</v>
      </c>
      <c r="U344" s="62">
        <v>0.64</v>
      </c>
      <c r="V344" s="62">
        <v>6.89</v>
      </c>
      <c r="W344" s="62">
        <v>20.3</v>
      </c>
      <c r="X344" s="62">
        <v>4.6500000000000004</v>
      </c>
      <c r="Y344" s="62">
        <v>48.7</v>
      </c>
      <c r="Z344" s="62">
        <v>43</v>
      </c>
      <c r="AA344" s="62">
        <v>4.5999999999999996</v>
      </c>
      <c r="AB344" s="62">
        <v>1.4</v>
      </c>
      <c r="AC344" s="62">
        <v>148</v>
      </c>
      <c r="AD344" s="62">
        <v>0.5</v>
      </c>
      <c r="AE344" s="62">
        <v>1.06</v>
      </c>
      <c r="AF344" s="62">
        <v>4.8099999999999996</v>
      </c>
      <c r="AG344" s="62">
        <v>0.57999999999999996</v>
      </c>
      <c r="AH344" s="62">
        <v>0.6</v>
      </c>
      <c r="AI344" s="62">
        <v>1.36</v>
      </c>
      <c r="AJ344" s="62">
        <v>334</v>
      </c>
      <c r="AK344" s="62">
        <v>2.2999999999999998</v>
      </c>
      <c r="AL344" s="62">
        <v>34.799999999999997</v>
      </c>
      <c r="AM344" s="62">
        <v>4.22</v>
      </c>
      <c r="AN344" s="62">
        <v>137</v>
      </c>
    </row>
    <row r="345" spans="1:40" x14ac:dyDescent="0.25">
      <c r="A345" s="11" t="s">
        <v>216</v>
      </c>
      <c r="B345" s="10" t="s">
        <v>757</v>
      </c>
      <c r="C345" s="62" t="s">
        <v>447</v>
      </c>
      <c r="D345" s="27">
        <v>29</v>
      </c>
      <c r="E345" s="13">
        <v>30</v>
      </c>
      <c r="F345" s="6" t="s">
        <v>210</v>
      </c>
      <c r="G345" s="54" t="s">
        <v>229</v>
      </c>
      <c r="H345" s="54" t="s">
        <v>229</v>
      </c>
      <c r="I345" s="62">
        <v>371</v>
      </c>
      <c r="J345" s="62">
        <v>51.5</v>
      </c>
      <c r="K345" s="62">
        <v>14</v>
      </c>
      <c r="L345" s="62">
        <v>1.52</v>
      </c>
      <c r="M345" s="62">
        <v>6.81</v>
      </c>
      <c r="N345" s="62">
        <v>4.7699999999999996</v>
      </c>
      <c r="O345" s="62">
        <v>1.68</v>
      </c>
      <c r="P345" s="62">
        <v>20.100000000000001</v>
      </c>
      <c r="Q345" s="62">
        <v>6.64</v>
      </c>
      <c r="R345" s="62">
        <v>3.35</v>
      </c>
      <c r="S345" s="62">
        <v>1.53</v>
      </c>
      <c r="T345" s="62">
        <v>20</v>
      </c>
      <c r="U345" s="62">
        <v>0.67</v>
      </c>
      <c r="V345" s="62">
        <v>6.01</v>
      </c>
      <c r="W345" s="62">
        <v>20.100000000000001</v>
      </c>
      <c r="X345" s="62">
        <v>5.12</v>
      </c>
      <c r="Y345" s="62">
        <v>41.7</v>
      </c>
      <c r="Z345" s="62">
        <v>35.799999999999997</v>
      </c>
      <c r="AA345" s="62">
        <v>5.2</v>
      </c>
      <c r="AB345" s="62">
        <v>1.1000000000000001</v>
      </c>
      <c r="AC345" s="62">
        <v>154</v>
      </c>
      <c r="AD345" s="62">
        <v>0.4</v>
      </c>
      <c r="AE345" s="62">
        <v>1.0900000000000001</v>
      </c>
      <c r="AF345" s="62">
        <v>4.3499999999999996</v>
      </c>
      <c r="AG345" s="62">
        <v>0.55000000000000004</v>
      </c>
      <c r="AH345" s="62">
        <v>0.73</v>
      </c>
      <c r="AI345" s="62">
        <v>1.32</v>
      </c>
      <c r="AJ345" s="62">
        <v>347</v>
      </c>
      <c r="AK345" s="62">
        <v>2.4</v>
      </c>
      <c r="AL345" s="62">
        <v>41.6</v>
      </c>
      <c r="AM345" s="62">
        <v>4.6500000000000004</v>
      </c>
      <c r="AN345" s="62">
        <v>127</v>
      </c>
    </row>
    <row r="346" spans="1:40" x14ac:dyDescent="0.25">
      <c r="A346" s="11" t="s">
        <v>216</v>
      </c>
      <c r="B346" s="10" t="s">
        <v>757</v>
      </c>
      <c r="C346" s="62" t="s">
        <v>448</v>
      </c>
      <c r="D346" s="27">
        <v>32</v>
      </c>
      <c r="E346" s="13">
        <v>33</v>
      </c>
      <c r="F346" s="6" t="s">
        <v>210</v>
      </c>
      <c r="G346" s="54" t="s">
        <v>229</v>
      </c>
      <c r="H346" s="54" t="s">
        <v>229</v>
      </c>
      <c r="I346" s="62">
        <v>740</v>
      </c>
      <c r="J346" s="62">
        <v>130</v>
      </c>
      <c r="K346" s="62">
        <v>14</v>
      </c>
      <c r="L346" s="62">
        <v>1.55</v>
      </c>
      <c r="M346" s="62">
        <v>9.6300000000000008</v>
      </c>
      <c r="N346" s="62">
        <v>6.72</v>
      </c>
      <c r="O346" s="62">
        <v>2.2599999999999998</v>
      </c>
      <c r="P346" s="62">
        <v>21.1</v>
      </c>
      <c r="Q346" s="62">
        <v>8.86</v>
      </c>
      <c r="R346" s="62">
        <v>2.75</v>
      </c>
      <c r="S346" s="62">
        <v>2.0099999999999998</v>
      </c>
      <c r="T346" s="62">
        <v>26.7</v>
      </c>
      <c r="U346" s="62">
        <v>0.95</v>
      </c>
      <c r="V346" s="62">
        <v>7.03</v>
      </c>
      <c r="W346" s="62">
        <v>29.2</v>
      </c>
      <c r="X346" s="62">
        <v>7.5</v>
      </c>
      <c r="Y346" s="62">
        <v>45.6</v>
      </c>
      <c r="Z346" s="62">
        <v>44.9</v>
      </c>
      <c r="AA346" s="62">
        <v>7.91</v>
      </c>
      <c r="AB346" s="62">
        <v>1.3</v>
      </c>
      <c r="AC346" s="62">
        <v>109</v>
      </c>
      <c r="AD346" s="62">
        <v>0.5</v>
      </c>
      <c r="AE346" s="62">
        <v>1.37</v>
      </c>
      <c r="AF346" s="62">
        <v>4.79</v>
      </c>
      <c r="AG346" s="62">
        <v>0.73</v>
      </c>
      <c r="AH346" s="62">
        <v>0.93</v>
      </c>
      <c r="AI346" s="62">
        <v>1.63</v>
      </c>
      <c r="AJ346" s="62">
        <v>486</v>
      </c>
      <c r="AK346" s="62">
        <v>3.6</v>
      </c>
      <c r="AL346" s="62">
        <v>48.5</v>
      </c>
      <c r="AM346" s="62">
        <v>6.72</v>
      </c>
      <c r="AN346" s="62">
        <v>118</v>
      </c>
    </row>
    <row r="347" spans="1:40" x14ac:dyDescent="0.25">
      <c r="A347" s="11" t="s">
        <v>216</v>
      </c>
      <c r="B347" s="10" t="s">
        <v>758</v>
      </c>
      <c r="C347" s="62" t="s">
        <v>449</v>
      </c>
      <c r="D347" s="27">
        <v>0</v>
      </c>
      <c r="E347" s="13">
        <v>1</v>
      </c>
      <c r="F347" s="6" t="s">
        <v>210</v>
      </c>
      <c r="G347" s="54" t="s">
        <v>229</v>
      </c>
      <c r="H347" s="54" t="s">
        <v>229</v>
      </c>
      <c r="I347" s="62">
        <v>222</v>
      </c>
      <c r="J347" s="62">
        <v>32.5</v>
      </c>
      <c r="K347" s="62">
        <v>72</v>
      </c>
      <c r="L347" s="62">
        <v>1.69</v>
      </c>
      <c r="M347" s="62">
        <v>3.65</v>
      </c>
      <c r="N347" s="62">
        <v>2.74</v>
      </c>
      <c r="O347" s="62">
        <v>0.81</v>
      </c>
      <c r="P347" s="62">
        <v>23.7</v>
      </c>
      <c r="Q347" s="62">
        <v>3.44</v>
      </c>
      <c r="R347" s="62">
        <v>6.56</v>
      </c>
      <c r="S347" s="62">
        <v>0.83</v>
      </c>
      <c r="T347" s="62">
        <v>11.4</v>
      </c>
      <c r="U347" s="62">
        <v>0.39</v>
      </c>
      <c r="V347" s="62">
        <v>12.05</v>
      </c>
      <c r="W347" s="62">
        <v>12.7</v>
      </c>
      <c r="X347" s="62">
        <v>3</v>
      </c>
      <c r="Y347" s="62">
        <v>33.4</v>
      </c>
      <c r="Z347" s="62">
        <v>27.8</v>
      </c>
      <c r="AA347" s="62">
        <v>3.05</v>
      </c>
      <c r="AB347" s="62">
        <v>1.7</v>
      </c>
      <c r="AC347" s="62">
        <v>39.200000000000003</v>
      </c>
      <c r="AD347" s="62">
        <v>0.8</v>
      </c>
      <c r="AE347" s="62">
        <v>0.55000000000000004</v>
      </c>
      <c r="AF347" s="62">
        <v>7.81</v>
      </c>
      <c r="AG347" s="62">
        <v>0.91</v>
      </c>
      <c r="AH347" s="62">
        <v>0.36</v>
      </c>
      <c r="AI347" s="62">
        <v>1.67</v>
      </c>
      <c r="AJ347" s="62">
        <v>690</v>
      </c>
      <c r="AK347" s="62">
        <v>2.2000000000000002</v>
      </c>
      <c r="AL347" s="62">
        <v>20.399999999999999</v>
      </c>
      <c r="AM347" s="62">
        <v>2.25</v>
      </c>
      <c r="AN347" s="62">
        <v>233</v>
      </c>
    </row>
    <row r="348" spans="1:40" x14ac:dyDescent="0.25">
      <c r="A348" s="11" t="s">
        <v>216</v>
      </c>
      <c r="B348" s="10" t="s">
        <v>758</v>
      </c>
      <c r="C348" s="62" t="s">
        <v>450</v>
      </c>
      <c r="D348" s="27">
        <v>1</v>
      </c>
      <c r="E348" s="13">
        <v>2</v>
      </c>
      <c r="F348" s="6" t="s">
        <v>210</v>
      </c>
      <c r="G348" s="54" t="s">
        <v>229</v>
      </c>
      <c r="H348" s="54" t="s">
        <v>229</v>
      </c>
      <c r="I348" s="62">
        <v>189.5</v>
      </c>
      <c r="J348" s="62">
        <v>29.2</v>
      </c>
      <c r="K348" s="62">
        <v>46</v>
      </c>
      <c r="L348" s="62">
        <v>1.88</v>
      </c>
      <c r="M348" s="62">
        <v>4.2699999999999996</v>
      </c>
      <c r="N348" s="62">
        <v>2.59</v>
      </c>
      <c r="O348" s="62">
        <v>0.81</v>
      </c>
      <c r="P348" s="62">
        <v>17.100000000000001</v>
      </c>
      <c r="Q348" s="62">
        <v>4.26</v>
      </c>
      <c r="R348" s="62">
        <v>9.48</v>
      </c>
      <c r="S348" s="62">
        <v>0.84</v>
      </c>
      <c r="T348" s="62">
        <v>15.4</v>
      </c>
      <c r="U348" s="62">
        <v>0.43</v>
      </c>
      <c r="V348" s="62">
        <v>19.649999999999999</v>
      </c>
      <c r="W348" s="62">
        <v>15.2</v>
      </c>
      <c r="X348" s="62">
        <v>4</v>
      </c>
      <c r="Y348" s="62">
        <v>27.7</v>
      </c>
      <c r="Z348" s="62">
        <v>24.5</v>
      </c>
      <c r="AA348" s="62">
        <v>3.11</v>
      </c>
      <c r="AB348" s="62">
        <v>2.7</v>
      </c>
      <c r="AC348" s="62">
        <v>44.3</v>
      </c>
      <c r="AD348" s="62">
        <v>1.2</v>
      </c>
      <c r="AE348" s="62">
        <v>0.61</v>
      </c>
      <c r="AF348" s="62">
        <v>7.76</v>
      </c>
      <c r="AG348" s="62">
        <v>1.4</v>
      </c>
      <c r="AH348" s="62">
        <v>0.41</v>
      </c>
      <c r="AI348" s="62">
        <v>2.0099999999999998</v>
      </c>
      <c r="AJ348" s="62">
        <v>503</v>
      </c>
      <c r="AK348" s="62">
        <v>5.2</v>
      </c>
      <c r="AL348" s="62">
        <v>23.2</v>
      </c>
      <c r="AM348" s="62">
        <v>2.59</v>
      </c>
      <c r="AN348" s="62">
        <v>350</v>
      </c>
    </row>
    <row r="349" spans="1:40" x14ac:dyDescent="0.25">
      <c r="A349" s="11" t="s">
        <v>216</v>
      </c>
      <c r="B349" s="10" t="s">
        <v>758</v>
      </c>
      <c r="C349" s="62" t="s">
        <v>451</v>
      </c>
      <c r="D349" s="27">
        <v>2</v>
      </c>
      <c r="E349" s="13">
        <v>3</v>
      </c>
      <c r="F349" s="6" t="s">
        <v>210</v>
      </c>
      <c r="G349" s="54" t="s">
        <v>229</v>
      </c>
      <c r="H349" s="54" t="s">
        <v>229</v>
      </c>
      <c r="I349" s="62">
        <v>210</v>
      </c>
      <c r="J349" s="62">
        <v>24.9</v>
      </c>
      <c r="K349" s="62">
        <v>22</v>
      </c>
      <c r="L349" s="62">
        <v>1.02</v>
      </c>
      <c r="M349" s="62">
        <v>3.97</v>
      </c>
      <c r="N349" s="62">
        <v>2.83</v>
      </c>
      <c r="O349" s="62">
        <v>0.95</v>
      </c>
      <c r="P349" s="62">
        <v>15.9</v>
      </c>
      <c r="Q349" s="62">
        <v>3.48</v>
      </c>
      <c r="R349" s="62">
        <v>2.62</v>
      </c>
      <c r="S349" s="62">
        <v>0.79</v>
      </c>
      <c r="T349" s="62">
        <v>12.4</v>
      </c>
      <c r="U349" s="62">
        <v>0.33</v>
      </c>
      <c r="V349" s="62">
        <v>5.0999999999999996</v>
      </c>
      <c r="W349" s="62">
        <v>13.2</v>
      </c>
      <c r="X349" s="62">
        <v>3.07</v>
      </c>
      <c r="Y349" s="62">
        <v>32.799999999999997</v>
      </c>
      <c r="Z349" s="62">
        <v>39.799999999999997</v>
      </c>
      <c r="AA349" s="62">
        <v>3.42</v>
      </c>
      <c r="AB349" s="62">
        <v>1</v>
      </c>
      <c r="AC349" s="62">
        <v>126.5</v>
      </c>
      <c r="AD349" s="62">
        <v>0.3</v>
      </c>
      <c r="AE349" s="62">
        <v>0.56000000000000005</v>
      </c>
      <c r="AF349" s="62">
        <v>3.5</v>
      </c>
      <c r="AG349" s="62">
        <v>0.45</v>
      </c>
      <c r="AH349" s="62">
        <v>0.37</v>
      </c>
      <c r="AI349" s="62">
        <v>0.95</v>
      </c>
      <c r="AJ349" s="62">
        <v>272</v>
      </c>
      <c r="AK349" s="62">
        <v>3.1</v>
      </c>
      <c r="AL349" s="62">
        <v>23</v>
      </c>
      <c r="AM349" s="62">
        <v>2.4500000000000002</v>
      </c>
      <c r="AN349" s="62">
        <v>104</v>
      </c>
    </row>
    <row r="350" spans="1:40" x14ac:dyDescent="0.25">
      <c r="A350" s="11" t="s">
        <v>216</v>
      </c>
      <c r="B350" s="10" t="s">
        <v>758</v>
      </c>
      <c r="C350" s="62" t="s">
        <v>452</v>
      </c>
      <c r="D350" s="27">
        <v>4</v>
      </c>
      <c r="E350" s="13">
        <v>5</v>
      </c>
      <c r="F350" s="6" t="s">
        <v>210</v>
      </c>
      <c r="G350" s="54" t="s">
        <v>229</v>
      </c>
      <c r="H350" s="54" t="s">
        <v>229</v>
      </c>
      <c r="I350" s="62">
        <v>222</v>
      </c>
      <c r="J350" s="62">
        <v>26.9</v>
      </c>
      <c r="K350" s="62">
        <v>18</v>
      </c>
      <c r="L350" s="62">
        <v>1.1399999999999999</v>
      </c>
      <c r="M350" s="62">
        <v>4.24</v>
      </c>
      <c r="N350" s="62">
        <v>3.11</v>
      </c>
      <c r="O350" s="62">
        <v>0.93</v>
      </c>
      <c r="P350" s="62">
        <v>16.5</v>
      </c>
      <c r="Q350" s="62">
        <v>4.01</v>
      </c>
      <c r="R350" s="62">
        <v>3.04</v>
      </c>
      <c r="S350" s="62">
        <v>0.92</v>
      </c>
      <c r="T350" s="62">
        <v>13.2</v>
      </c>
      <c r="U350" s="62">
        <v>0.44</v>
      </c>
      <c r="V350" s="62">
        <v>5.21</v>
      </c>
      <c r="W350" s="62">
        <v>14.2</v>
      </c>
      <c r="X350" s="62">
        <v>3.66</v>
      </c>
      <c r="Y350" s="62">
        <v>37.4</v>
      </c>
      <c r="Z350" s="62">
        <v>39.700000000000003</v>
      </c>
      <c r="AA350" s="62">
        <v>3.18</v>
      </c>
      <c r="AB350" s="62">
        <v>1.3</v>
      </c>
      <c r="AC350" s="62">
        <v>138.5</v>
      </c>
      <c r="AD350" s="62">
        <v>0.4</v>
      </c>
      <c r="AE350" s="62">
        <v>0.66</v>
      </c>
      <c r="AF350" s="62">
        <v>3.73</v>
      </c>
      <c r="AG350" s="62">
        <v>0.5</v>
      </c>
      <c r="AH350" s="62">
        <v>0.43</v>
      </c>
      <c r="AI350" s="62">
        <v>0.99</v>
      </c>
      <c r="AJ350" s="62">
        <v>283</v>
      </c>
      <c r="AK350" s="62">
        <v>3.8</v>
      </c>
      <c r="AL350" s="62">
        <v>24.7</v>
      </c>
      <c r="AM350" s="62">
        <v>2.75</v>
      </c>
      <c r="AN350" s="62">
        <v>107</v>
      </c>
    </row>
    <row r="351" spans="1:40" x14ac:dyDescent="0.25">
      <c r="A351" s="11" t="s">
        <v>216</v>
      </c>
      <c r="B351" s="10" t="s">
        <v>758</v>
      </c>
      <c r="C351" s="62" t="s">
        <v>453</v>
      </c>
      <c r="D351" s="27">
        <v>6</v>
      </c>
      <c r="E351" s="13">
        <v>7</v>
      </c>
      <c r="F351" s="6" t="s">
        <v>210</v>
      </c>
      <c r="G351" s="54" t="s">
        <v>229</v>
      </c>
      <c r="H351" s="54" t="s">
        <v>229</v>
      </c>
      <c r="I351" s="62">
        <v>229</v>
      </c>
      <c r="J351" s="62">
        <v>27.5</v>
      </c>
      <c r="K351" s="62">
        <v>19</v>
      </c>
      <c r="L351" s="62">
        <v>1</v>
      </c>
      <c r="M351" s="62">
        <v>4.1100000000000003</v>
      </c>
      <c r="N351" s="62">
        <v>2.75</v>
      </c>
      <c r="O351" s="62">
        <v>0.89</v>
      </c>
      <c r="P351" s="62">
        <v>16.899999999999999</v>
      </c>
      <c r="Q351" s="62">
        <v>3.82</v>
      </c>
      <c r="R351" s="62">
        <v>2.95</v>
      </c>
      <c r="S351" s="62">
        <v>0.87</v>
      </c>
      <c r="T351" s="62">
        <v>12.6</v>
      </c>
      <c r="U351" s="62">
        <v>0.42</v>
      </c>
      <c r="V351" s="62">
        <v>5.58</v>
      </c>
      <c r="W351" s="62">
        <v>14.4</v>
      </c>
      <c r="X351" s="62">
        <v>3.61</v>
      </c>
      <c r="Y351" s="62">
        <v>41.2</v>
      </c>
      <c r="Z351" s="62">
        <v>41.5</v>
      </c>
      <c r="AA351" s="62">
        <v>3.32</v>
      </c>
      <c r="AB351" s="62">
        <v>1.1000000000000001</v>
      </c>
      <c r="AC351" s="62">
        <v>139.5</v>
      </c>
      <c r="AD351" s="62">
        <v>0.4</v>
      </c>
      <c r="AE351" s="62">
        <v>0.61</v>
      </c>
      <c r="AF351" s="62">
        <v>3.95</v>
      </c>
      <c r="AG351" s="62">
        <v>0.49</v>
      </c>
      <c r="AH351" s="62">
        <v>0.41</v>
      </c>
      <c r="AI351" s="62">
        <v>1.1399999999999999</v>
      </c>
      <c r="AJ351" s="62">
        <v>263</v>
      </c>
      <c r="AK351" s="62">
        <v>3.4</v>
      </c>
      <c r="AL351" s="62">
        <v>25.4</v>
      </c>
      <c r="AM351" s="62">
        <v>2.75</v>
      </c>
      <c r="AN351" s="62">
        <v>112</v>
      </c>
    </row>
    <row r="352" spans="1:40" x14ac:dyDescent="0.25">
      <c r="A352" s="11" t="s">
        <v>216</v>
      </c>
      <c r="B352" s="10" t="s">
        <v>758</v>
      </c>
      <c r="C352" s="62" t="s">
        <v>454</v>
      </c>
      <c r="D352" s="27">
        <v>8</v>
      </c>
      <c r="E352" s="13">
        <v>9</v>
      </c>
      <c r="F352" s="6" t="s">
        <v>210</v>
      </c>
      <c r="G352" s="54" t="s">
        <v>229</v>
      </c>
      <c r="H352" s="54" t="s">
        <v>229</v>
      </c>
      <c r="I352" s="62">
        <v>299</v>
      </c>
      <c r="J352" s="62">
        <v>36.9</v>
      </c>
      <c r="K352" s="62">
        <v>7</v>
      </c>
      <c r="L352" s="62">
        <v>1.6</v>
      </c>
      <c r="M352" s="62">
        <v>5.47</v>
      </c>
      <c r="N352" s="62">
        <v>3.5</v>
      </c>
      <c r="O352" s="62">
        <v>1.1200000000000001</v>
      </c>
      <c r="P352" s="62">
        <v>18.3</v>
      </c>
      <c r="Q352" s="62">
        <v>5.19</v>
      </c>
      <c r="R352" s="62">
        <v>3.96</v>
      </c>
      <c r="S352" s="62">
        <v>1.1599999999999999</v>
      </c>
      <c r="T352" s="62">
        <v>17.399999999999999</v>
      </c>
      <c r="U352" s="62">
        <v>0.54</v>
      </c>
      <c r="V352" s="62">
        <v>6.87</v>
      </c>
      <c r="W352" s="62">
        <v>18.7</v>
      </c>
      <c r="X352" s="62">
        <v>4.62</v>
      </c>
      <c r="Y352" s="62">
        <v>51.3</v>
      </c>
      <c r="Z352" s="62">
        <v>39.200000000000003</v>
      </c>
      <c r="AA352" s="62">
        <v>4.88</v>
      </c>
      <c r="AB352" s="62">
        <v>1.8</v>
      </c>
      <c r="AC352" s="62">
        <v>140.5</v>
      </c>
      <c r="AD352" s="62">
        <v>0.5</v>
      </c>
      <c r="AE352" s="62">
        <v>0.77</v>
      </c>
      <c r="AF352" s="62">
        <v>5.2</v>
      </c>
      <c r="AG352" s="62">
        <v>0.59</v>
      </c>
      <c r="AH352" s="62">
        <v>0.51</v>
      </c>
      <c r="AI352" s="62">
        <v>1.5</v>
      </c>
      <c r="AJ352" s="62">
        <v>263</v>
      </c>
      <c r="AK352" s="62">
        <v>4.7</v>
      </c>
      <c r="AL352" s="62">
        <v>30.6</v>
      </c>
      <c r="AM352" s="62">
        <v>3.53</v>
      </c>
      <c r="AN352" s="62">
        <v>148</v>
      </c>
    </row>
    <row r="353" spans="1:40" x14ac:dyDescent="0.25">
      <c r="A353" s="11" t="s">
        <v>216</v>
      </c>
      <c r="B353" s="10" t="s">
        <v>758</v>
      </c>
      <c r="C353" s="62" t="s">
        <v>455</v>
      </c>
      <c r="D353" s="27">
        <v>10</v>
      </c>
      <c r="E353" s="13">
        <v>11</v>
      </c>
      <c r="F353" s="6" t="s">
        <v>210</v>
      </c>
      <c r="G353" s="54" t="s">
        <v>229</v>
      </c>
      <c r="H353" s="54" t="s">
        <v>229</v>
      </c>
      <c r="I353" s="62">
        <v>315</v>
      </c>
      <c r="J353" s="62">
        <v>39.4</v>
      </c>
      <c r="K353" s="62">
        <v>5</v>
      </c>
      <c r="L353" s="62">
        <v>1.66</v>
      </c>
      <c r="M353" s="62">
        <v>5.21</v>
      </c>
      <c r="N353" s="62">
        <v>3.64</v>
      </c>
      <c r="O353" s="62">
        <v>1.32</v>
      </c>
      <c r="P353" s="62">
        <v>18.100000000000001</v>
      </c>
      <c r="Q353" s="62">
        <v>5.7</v>
      </c>
      <c r="R353" s="62">
        <v>4.4400000000000004</v>
      </c>
      <c r="S353" s="62">
        <v>1.2</v>
      </c>
      <c r="T353" s="62">
        <v>18.8</v>
      </c>
      <c r="U353" s="62">
        <v>0.56000000000000005</v>
      </c>
      <c r="V353" s="62">
        <v>7.96</v>
      </c>
      <c r="W353" s="62">
        <v>20.3</v>
      </c>
      <c r="X353" s="62">
        <v>4.95</v>
      </c>
      <c r="Y353" s="62">
        <v>57.1</v>
      </c>
      <c r="Z353" s="62">
        <v>41.8</v>
      </c>
      <c r="AA353" s="62">
        <v>4.87</v>
      </c>
      <c r="AB353" s="62">
        <v>1.6</v>
      </c>
      <c r="AC353" s="62">
        <v>144</v>
      </c>
      <c r="AD353" s="62">
        <v>0.5</v>
      </c>
      <c r="AE353" s="62">
        <v>0.91</v>
      </c>
      <c r="AF353" s="62">
        <v>5.71</v>
      </c>
      <c r="AG353" s="62">
        <v>0.65</v>
      </c>
      <c r="AH353" s="62">
        <v>0.55000000000000004</v>
      </c>
      <c r="AI353" s="62">
        <v>1.58</v>
      </c>
      <c r="AJ353" s="62">
        <v>281</v>
      </c>
      <c r="AK353" s="62">
        <v>4</v>
      </c>
      <c r="AL353" s="62">
        <v>32.1</v>
      </c>
      <c r="AM353" s="62">
        <v>3.33</v>
      </c>
      <c r="AN353" s="62">
        <v>161</v>
      </c>
    </row>
    <row r="354" spans="1:40" x14ac:dyDescent="0.25">
      <c r="A354" s="11" t="s">
        <v>216</v>
      </c>
      <c r="B354" s="10" t="s">
        <v>758</v>
      </c>
      <c r="C354" s="62" t="s">
        <v>456</v>
      </c>
      <c r="D354" s="27">
        <v>12</v>
      </c>
      <c r="E354" s="13">
        <v>13</v>
      </c>
      <c r="F354" s="6" t="s">
        <v>210</v>
      </c>
      <c r="G354" s="54" t="s">
        <v>229</v>
      </c>
      <c r="H354" s="54" t="s">
        <v>229</v>
      </c>
      <c r="I354" s="62">
        <v>258</v>
      </c>
      <c r="J354" s="62">
        <v>31.8</v>
      </c>
      <c r="K354" s="62">
        <v>13</v>
      </c>
      <c r="L354" s="62">
        <v>1.4</v>
      </c>
      <c r="M354" s="62">
        <v>4.54</v>
      </c>
      <c r="N354" s="62">
        <v>3.55</v>
      </c>
      <c r="O354" s="62">
        <v>1.04</v>
      </c>
      <c r="P354" s="62">
        <v>17.399999999999999</v>
      </c>
      <c r="Q354" s="62">
        <v>4.3600000000000003</v>
      </c>
      <c r="R354" s="62">
        <v>3.39</v>
      </c>
      <c r="S354" s="62">
        <v>0.94</v>
      </c>
      <c r="T354" s="62">
        <v>15.1</v>
      </c>
      <c r="U354" s="62">
        <v>0.52</v>
      </c>
      <c r="V354" s="62">
        <v>6.28</v>
      </c>
      <c r="W354" s="62">
        <v>16</v>
      </c>
      <c r="X354" s="62">
        <v>3.91</v>
      </c>
      <c r="Y354" s="62">
        <v>43.3</v>
      </c>
      <c r="Z354" s="62">
        <v>41.4</v>
      </c>
      <c r="AA354" s="62">
        <v>4.05</v>
      </c>
      <c r="AB354" s="62">
        <v>1.6</v>
      </c>
      <c r="AC354" s="62">
        <v>147</v>
      </c>
      <c r="AD354" s="62">
        <v>0.4</v>
      </c>
      <c r="AE354" s="62">
        <v>0.71</v>
      </c>
      <c r="AF354" s="62">
        <v>4.38</v>
      </c>
      <c r="AG354" s="62">
        <v>0.53</v>
      </c>
      <c r="AH354" s="62">
        <v>0.5</v>
      </c>
      <c r="AI354" s="62">
        <v>1.2</v>
      </c>
      <c r="AJ354" s="62">
        <v>265</v>
      </c>
      <c r="AK354" s="62">
        <v>5.8</v>
      </c>
      <c r="AL354" s="62">
        <v>28.7</v>
      </c>
      <c r="AM354" s="62">
        <v>3.08</v>
      </c>
      <c r="AN354" s="62">
        <v>129</v>
      </c>
    </row>
    <row r="355" spans="1:40" x14ac:dyDescent="0.25">
      <c r="A355" s="11" t="s">
        <v>216</v>
      </c>
      <c r="B355" s="10" t="s">
        <v>758</v>
      </c>
      <c r="C355" s="62" t="s">
        <v>457</v>
      </c>
      <c r="D355" s="27">
        <v>14</v>
      </c>
      <c r="E355" s="13">
        <v>15</v>
      </c>
      <c r="F355" s="6" t="s">
        <v>210</v>
      </c>
      <c r="G355" s="54" t="s">
        <v>229</v>
      </c>
      <c r="H355" s="54" t="s">
        <v>229</v>
      </c>
      <c r="I355" s="62">
        <v>231</v>
      </c>
      <c r="J355" s="62">
        <v>27.5</v>
      </c>
      <c r="K355" s="62">
        <v>19</v>
      </c>
      <c r="L355" s="62">
        <v>1.29</v>
      </c>
      <c r="M355" s="62">
        <v>4.1500000000000004</v>
      </c>
      <c r="N355" s="62">
        <v>2.59</v>
      </c>
      <c r="O355" s="62">
        <v>1.06</v>
      </c>
      <c r="P355" s="62">
        <v>16.2</v>
      </c>
      <c r="Q355" s="62">
        <v>4.09</v>
      </c>
      <c r="R355" s="62">
        <v>3.06</v>
      </c>
      <c r="S355" s="62">
        <v>0.88</v>
      </c>
      <c r="T355" s="62">
        <v>13.2</v>
      </c>
      <c r="U355" s="62">
        <v>0.43</v>
      </c>
      <c r="V355" s="62">
        <v>5.26</v>
      </c>
      <c r="W355" s="62">
        <v>14.4</v>
      </c>
      <c r="X355" s="62">
        <v>3.51</v>
      </c>
      <c r="Y355" s="62">
        <v>38.799999999999997</v>
      </c>
      <c r="Z355" s="62">
        <v>34.799999999999997</v>
      </c>
      <c r="AA355" s="62">
        <v>3.49</v>
      </c>
      <c r="AB355" s="62">
        <v>1.3</v>
      </c>
      <c r="AC355" s="62">
        <v>136</v>
      </c>
      <c r="AD355" s="62">
        <v>0.4</v>
      </c>
      <c r="AE355" s="62">
        <v>0.55000000000000004</v>
      </c>
      <c r="AF355" s="62">
        <v>4.08</v>
      </c>
      <c r="AG355" s="62">
        <v>0.43</v>
      </c>
      <c r="AH355" s="62">
        <v>0.39</v>
      </c>
      <c r="AI355" s="62">
        <v>1.17</v>
      </c>
      <c r="AJ355" s="62">
        <v>228</v>
      </c>
      <c r="AK355" s="62">
        <v>6</v>
      </c>
      <c r="AL355" s="62">
        <v>24.1</v>
      </c>
      <c r="AM355" s="62">
        <v>2.62</v>
      </c>
      <c r="AN355" s="62">
        <v>111</v>
      </c>
    </row>
    <row r="356" spans="1:40" x14ac:dyDescent="0.25">
      <c r="A356" s="11" t="s">
        <v>216</v>
      </c>
      <c r="B356" s="10" t="s">
        <v>758</v>
      </c>
      <c r="C356" s="62" t="s">
        <v>458</v>
      </c>
      <c r="D356" s="27">
        <v>16</v>
      </c>
      <c r="E356" s="13">
        <v>17</v>
      </c>
      <c r="F356" s="6" t="s">
        <v>210</v>
      </c>
      <c r="G356" s="54" t="s">
        <v>229</v>
      </c>
      <c r="H356" s="54" t="s">
        <v>229</v>
      </c>
      <c r="I356" s="65">
        <v>281</v>
      </c>
      <c r="J356" s="65">
        <v>35.200000000000003</v>
      </c>
      <c r="K356" s="65">
        <v>11</v>
      </c>
      <c r="L356" s="65">
        <v>1.36</v>
      </c>
      <c r="M356" s="65">
        <v>5.27</v>
      </c>
      <c r="N356" s="65">
        <v>3.49</v>
      </c>
      <c r="O356" s="65">
        <v>1.1000000000000001</v>
      </c>
      <c r="P356" s="65">
        <v>17.8</v>
      </c>
      <c r="Q356" s="65">
        <v>4.46</v>
      </c>
      <c r="R356" s="65">
        <v>3.79</v>
      </c>
      <c r="S356" s="65">
        <v>1.01</v>
      </c>
      <c r="T356" s="65">
        <v>16.7</v>
      </c>
      <c r="U356" s="65">
        <v>0.5</v>
      </c>
      <c r="V356" s="65">
        <v>6.62</v>
      </c>
      <c r="W356" s="65">
        <v>18.899999999999999</v>
      </c>
      <c r="X356" s="65">
        <v>4.6500000000000004</v>
      </c>
      <c r="Y356" s="65">
        <v>49.5</v>
      </c>
      <c r="Z356" s="65">
        <v>39.700000000000003</v>
      </c>
      <c r="AA356" s="65">
        <v>3.66</v>
      </c>
      <c r="AB356" s="65">
        <v>1.4</v>
      </c>
      <c r="AC356" s="65">
        <v>143.5</v>
      </c>
      <c r="AD356" s="65">
        <v>0.5</v>
      </c>
      <c r="AE356" s="65">
        <v>0.78</v>
      </c>
      <c r="AF356" s="65">
        <v>5.21</v>
      </c>
      <c r="AG356" s="65">
        <v>0.56000000000000005</v>
      </c>
      <c r="AH356" s="65">
        <v>0.45</v>
      </c>
      <c r="AI356" s="65">
        <v>1.34</v>
      </c>
      <c r="AJ356" s="65">
        <v>256</v>
      </c>
      <c r="AK356" s="65">
        <v>1.9</v>
      </c>
      <c r="AL356" s="65">
        <v>29</v>
      </c>
      <c r="AM356" s="65">
        <v>2.94</v>
      </c>
      <c r="AN356" s="65">
        <v>146</v>
      </c>
    </row>
    <row r="357" spans="1:40" x14ac:dyDescent="0.25">
      <c r="A357" s="11" t="s">
        <v>216</v>
      </c>
      <c r="B357" s="10" t="s">
        <v>758</v>
      </c>
      <c r="C357" s="62" t="s">
        <v>459</v>
      </c>
      <c r="D357" s="27">
        <v>18</v>
      </c>
      <c r="E357" s="13">
        <v>19</v>
      </c>
      <c r="F357" s="6" t="s">
        <v>210</v>
      </c>
      <c r="G357" s="54" t="s">
        <v>229</v>
      </c>
      <c r="H357" s="54" t="s">
        <v>229</v>
      </c>
      <c r="I357" s="62">
        <v>326</v>
      </c>
      <c r="J357" s="62">
        <v>40.9</v>
      </c>
      <c r="K357" s="62">
        <v>6</v>
      </c>
      <c r="L357" s="62">
        <v>1.7</v>
      </c>
      <c r="M357" s="62">
        <v>6.02</v>
      </c>
      <c r="N357" s="62">
        <v>3.71</v>
      </c>
      <c r="O357" s="62">
        <v>1.33</v>
      </c>
      <c r="P357" s="62">
        <v>17.3</v>
      </c>
      <c r="Q357" s="62">
        <v>5.6</v>
      </c>
      <c r="R357" s="62">
        <v>4.33</v>
      </c>
      <c r="S357" s="62">
        <v>1.26</v>
      </c>
      <c r="T357" s="62">
        <v>19.8</v>
      </c>
      <c r="U357" s="62">
        <v>0.51</v>
      </c>
      <c r="V357" s="62">
        <v>7.72</v>
      </c>
      <c r="W357" s="62">
        <v>21</v>
      </c>
      <c r="X357" s="62">
        <v>5.55</v>
      </c>
      <c r="Y357" s="62">
        <v>55.3</v>
      </c>
      <c r="Z357" s="62">
        <v>40.5</v>
      </c>
      <c r="AA357" s="62">
        <v>4.4400000000000004</v>
      </c>
      <c r="AB357" s="62">
        <v>1.6</v>
      </c>
      <c r="AC357" s="62">
        <v>146.5</v>
      </c>
      <c r="AD357" s="62">
        <v>0.5</v>
      </c>
      <c r="AE357" s="62">
        <v>0.93</v>
      </c>
      <c r="AF357" s="62">
        <v>5.88</v>
      </c>
      <c r="AG357" s="62">
        <v>0.63</v>
      </c>
      <c r="AH357" s="62">
        <v>0.56000000000000005</v>
      </c>
      <c r="AI357" s="62">
        <v>1.6</v>
      </c>
      <c r="AJ357" s="62">
        <v>260</v>
      </c>
      <c r="AK357" s="62">
        <v>3.5</v>
      </c>
      <c r="AL357" s="62">
        <v>33</v>
      </c>
      <c r="AM357" s="62">
        <v>3.71</v>
      </c>
      <c r="AN357" s="62">
        <v>165</v>
      </c>
    </row>
    <row r="358" spans="1:40" x14ac:dyDescent="0.25">
      <c r="A358" s="11" t="s">
        <v>216</v>
      </c>
      <c r="B358" s="10" t="s">
        <v>758</v>
      </c>
      <c r="C358" s="62" t="s">
        <v>460</v>
      </c>
      <c r="D358" s="27">
        <v>20</v>
      </c>
      <c r="E358" s="13">
        <v>21</v>
      </c>
      <c r="F358" s="6" t="s">
        <v>210</v>
      </c>
      <c r="G358" s="54" t="s">
        <v>229</v>
      </c>
      <c r="H358" s="54" t="s">
        <v>229</v>
      </c>
      <c r="I358" s="62">
        <v>209</v>
      </c>
      <c r="J358" s="62">
        <v>25.2</v>
      </c>
      <c r="K358" s="62">
        <v>19</v>
      </c>
      <c r="L358" s="62">
        <v>1.1000000000000001</v>
      </c>
      <c r="M358" s="62">
        <v>3.77</v>
      </c>
      <c r="N358" s="62">
        <v>2.34</v>
      </c>
      <c r="O358" s="62">
        <v>0.9</v>
      </c>
      <c r="P358" s="62">
        <v>17</v>
      </c>
      <c r="Q358" s="62">
        <v>2.9</v>
      </c>
      <c r="R358" s="62">
        <v>2.8</v>
      </c>
      <c r="S358" s="62">
        <v>0.82</v>
      </c>
      <c r="T358" s="62">
        <v>11.9</v>
      </c>
      <c r="U358" s="62">
        <v>0.38</v>
      </c>
      <c r="V358" s="62">
        <v>4.6900000000000004</v>
      </c>
      <c r="W358" s="62">
        <v>12.1</v>
      </c>
      <c r="X358" s="62">
        <v>3.14</v>
      </c>
      <c r="Y358" s="62">
        <v>36.299999999999997</v>
      </c>
      <c r="Z358" s="62">
        <v>41</v>
      </c>
      <c r="AA358" s="62">
        <v>3.43</v>
      </c>
      <c r="AB358" s="62">
        <v>0.9</v>
      </c>
      <c r="AC358" s="62">
        <v>145.5</v>
      </c>
      <c r="AD358" s="62">
        <v>0.3</v>
      </c>
      <c r="AE358" s="62">
        <v>0.55000000000000004</v>
      </c>
      <c r="AF358" s="62">
        <v>3.55</v>
      </c>
      <c r="AG358" s="62">
        <v>0.4</v>
      </c>
      <c r="AH358" s="62">
        <v>0.28999999999999998</v>
      </c>
      <c r="AI358" s="62">
        <v>0.98</v>
      </c>
      <c r="AJ358" s="62">
        <v>244</v>
      </c>
      <c r="AK358" s="62">
        <v>5.0999999999999996</v>
      </c>
      <c r="AL358" s="62">
        <v>21.7</v>
      </c>
      <c r="AM358" s="62">
        <v>2.42</v>
      </c>
      <c r="AN358" s="62">
        <v>106</v>
      </c>
    </row>
    <row r="359" spans="1:40" x14ac:dyDescent="0.25">
      <c r="A359" s="11" t="s">
        <v>216</v>
      </c>
      <c r="B359" s="10" t="s">
        <v>758</v>
      </c>
      <c r="C359" s="62" t="s">
        <v>461</v>
      </c>
      <c r="D359" s="27">
        <v>22</v>
      </c>
      <c r="E359" s="13">
        <v>23</v>
      </c>
      <c r="F359" s="6" t="s">
        <v>210</v>
      </c>
      <c r="G359" s="54" t="s">
        <v>229</v>
      </c>
      <c r="H359" s="54" t="s">
        <v>229</v>
      </c>
      <c r="I359" s="62">
        <v>251</v>
      </c>
      <c r="J359" s="62">
        <v>30.4</v>
      </c>
      <c r="K359" s="62">
        <v>18</v>
      </c>
      <c r="L359" s="62">
        <v>1.28</v>
      </c>
      <c r="M359" s="62">
        <v>4.2300000000000004</v>
      </c>
      <c r="N359" s="62">
        <v>2.8</v>
      </c>
      <c r="O359" s="62">
        <v>0.99</v>
      </c>
      <c r="P359" s="62">
        <v>17.7</v>
      </c>
      <c r="Q359" s="62">
        <v>3.69</v>
      </c>
      <c r="R359" s="62">
        <v>3.11</v>
      </c>
      <c r="S359" s="62">
        <v>0.87</v>
      </c>
      <c r="T359" s="62">
        <v>14.2</v>
      </c>
      <c r="U359" s="62">
        <v>0.41</v>
      </c>
      <c r="V359" s="62">
        <v>5.88</v>
      </c>
      <c r="W359" s="62">
        <v>15.4</v>
      </c>
      <c r="X359" s="62">
        <v>3.59</v>
      </c>
      <c r="Y359" s="62">
        <v>42.4</v>
      </c>
      <c r="Z359" s="62">
        <v>46.4</v>
      </c>
      <c r="AA359" s="62">
        <v>3.74</v>
      </c>
      <c r="AB359" s="62">
        <v>1.8</v>
      </c>
      <c r="AC359" s="62">
        <v>141.5</v>
      </c>
      <c r="AD359" s="62">
        <v>0.4</v>
      </c>
      <c r="AE359" s="62">
        <v>0.57999999999999996</v>
      </c>
      <c r="AF359" s="62">
        <v>4.25</v>
      </c>
      <c r="AG359" s="62">
        <v>0.48</v>
      </c>
      <c r="AH359" s="62">
        <v>0.4</v>
      </c>
      <c r="AI359" s="62">
        <v>1.1200000000000001</v>
      </c>
      <c r="AJ359" s="62">
        <v>260</v>
      </c>
      <c r="AK359" s="62">
        <v>3.3</v>
      </c>
      <c r="AL359" s="62">
        <v>26.1</v>
      </c>
      <c r="AM359" s="62">
        <v>2.88</v>
      </c>
      <c r="AN359" s="62">
        <v>130</v>
      </c>
    </row>
    <row r="360" spans="1:40" x14ac:dyDescent="0.25">
      <c r="A360" s="11" t="s">
        <v>216</v>
      </c>
      <c r="B360" s="10" t="s">
        <v>758</v>
      </c>
      <c r="C360" s="62" t="s">
        <v>462</v>
      </c>
      <c r="D360" s="27">
        <v>24</v>
      </c>
      <c r="E360" s="13">
        <v>25</v>
      </c>
      <c r="F360" s="6" t="s">
        <v>210</v>
      </c>
      <c r="G360" s="54" t="s">
        <v>229</v>
      </c>
      <c r="H360" s="54" t="s">
        <v>229</v>
      </c>
      <c r="I360" s="62">
        <v>263</v>
      </c>
      <c r="J360" s="62">
        <v>34.200000000000003</v>
      </c>
      <c r="K360" s="62">
        <v>11</v>
      </c>
      <c r="L360" s="62">
        <v>1.46</v>
      </c>
      <c r="M360" s="62">
        <v>4.7699999999999996</v>
      </c>
      <c r="N360" s="62">
        <v>2.71</v>
      </c>
      <c r="O360" s="62">
        <v>1.0900000000000001</v>
      </c>
      <c r="P360" s="62">
        <v>16.7</v>
      </c>
      <c r="Q360" s="62">
        <v>4.22</v>
      </c>
      <c r="R360" s="62">
        <v>3.79</v>
      </c>
      <c r="S360" s="62">
        <v>0.9</v>
      </c>
      <c r="T360" s="62">
        <v>16.2</v>
      </c>
      <c r="U360" s="62">
        <v>0.42</v>
      </c>
      <c r="V360" s="62">
        <v>6.8</v>
      </c>
      <c r="W360" s="62">
        <v>18.3</v>
      </c>
      <c r="X360" s="62">
        <v>4.2300000000000004</v>
      </c>
      <c r="Y360" s="62">
        <v>45.6</v>
      </c>
      <c r="Z360" s="62">
        <v>39.700000000000003</v>
      </c>
      <c r="AA360" s="62">
        <v>4.04</v>
      </c>
      <c r="AB360" s="62">
        <v>1.9</v>
      </c>
      <c r="AC360" s="62">
        <v>125</v>
      </c>
      <c r="AD360" s="62">
        <v>0.4</v>
      </c>
      <c r="AE360" s="62">
        <v>0.68</v>
      </c>
      <c r="AF360" s="62">
        <v>4.76</v>
      </c>
      <c r="AG360" s="62">
        <v>0.48</v>
      </c>
      <c r="AH360" s="62">
        <v>0.37</v>
      </c>
      <c r="AI360" s="62">
        <v>1.22</v>
      </c>
      <c r="AJ360" s="62">
        <v>220</v>
      </c>
      <c r="AK360" s="62">
        <v>2.8</v>
      </c>
      <c r="AL360" s="62">
        <v>25.4</v>
      </c>
      <c r="AM360" s="62">
        <v>2.62</v>
      </c>
      <c r="AN360" s="62">
        <v>138</v>
      </c>
    </row>
    <row r="361" spans="1:40" x14ac:dyDescent="0.25">
      <c r="A361" s="11" t="s">
        <v>216</v>
      </c>
      <c r="B361" s="10" t="s">
        <v>759</v>
      </c>
      <c r="C361" s="62" t="s">
        <v>463</v>
      </c>
      <c r="D361" s="27">
        <v>0</v>
      </c>
      <c r="E361" s="13">
        <v>1</v>
      </c>
      <c r="F361" s="6" t="s">
        <v>210</v>
      </c>
      <c r="G361" s="54" t="s">
        <v>229</v>
      </c>
      <c r="H361" s="54" t="s">
        <v>229</v>
      </c>
      <c r="I361" s="62">
        <v>215</v>
      </c>
      <c r="J361" s="62">
        <v>36.4</v>
      </c>
      <c r="K361" s="62">
        <v>235</v>
      </c>
      <c r="L361" s="62">
        <v>2.96</v>
      </c>
      <c r="M361" s="62">
        <v>3.98</v>
      </c>
      <c r="N361" s="62">
        <v>2.4500000000000002</v>
      </c>
      <c r="O361" s="62">
        <v>0.82</v>
      </c>
      <c r="P361" s="62">
        <v>25.4</v>
      </c>
      <c r="Q361" s="62">
        <v>3.92</v>
      </c>
      <c r="R361" s="62">
        <v>5.09</v>
      </c>
      <c r="S361" s="62">
        <v>0.88</v>
      </c>
      <c r="T361" s="62">
        <v>20.5</v>
      </c>
      <c r="U361" s="62">
        <v>0.32</v>
      </c>
      <c r="V361" s="62">
        <v>9.5</v>
      </c>
      <c r="W361" s="62">
        <v>17.2</v>
      </c>
      <c r="X361" s="62">
        <v>4.29</v>
      </c>
      <c r="Y361" s="62">
        <v>46</v>
      </c>
      <c r="Z361" s="62">
        <v>66.599999999999994</v>
      </c>
      <c r="AA361" s="62">
        <v>3.01</v>
      </c>
      <c r="AB361" s="62">
        <v>1.8</v>
      </c>
      <c r="AC361" s="62">
        <v>32.700000000000003</v>
      </c>
      <c r="AD361" s="62">
        <v>0.6</v>
      </c>
      <c r="AE361" s="62">
        <v>0.59</v>
      </c>
      <c r="AF361" s="62">
        <v>7.26</v>
      </c>
      <c r="AG361" s="62">
        <v>0.67</v>
      </c>
      <c r="AH361" s="62">
        <v>0.35</v>
      </c>
      <c r="AI361" s="62">
        <v>1.77</v>
      </c>
      <c r="AJ361" s="62">
        <v>336</v>
      </c>
      <c r="AK361" s="62">
        <v>2.8</v>
      </c>
      <c r="AL361" s="62">
        <v>24.4</v>
      </c>
      <c r="AM361" s="62">
        <v>2.41</v>
      </c>
      <c r="AN361" s="62">
        <v>202</v>
      </c>
    </row>
    <row r="362" spans="1:40" x14ac:dyDescent="0.25">
      <c r="A362" s="11" t="s">
        <v>216</v>
      </c>
      <c r="B362" s="10" t="s">
        <v>759</v>
      </c>
      <c r="C362" s="62" t="s">
        <v>464</v>
      </c>
      <c r="D362" s="27">
        <v>1</v>
      </c>
      <c r="E362" s="13">
        <v>2</v>
      </c>
      <c r="F362" s="6" t="s">
        <v>210</v>
      </c>
      <c r="G362" s="54" t="s">
        <v>229</v>
      </c>
      <c r="H362" s="54" t="s">
        <v>229</v>
      </c>
      <c r="I362" s="62">
        <v>492</v>
      </c>
      <c r="J362" s="62">
        <v>145.5</v>
      </c>
      <c r="K362" s="62">
        <v>200</v>
      </c>
      <c r="L362" s="62">
        <v>1.58</v>
      </c>
      <c r="M362" s="62">
        <v>12.4</v>
      </c>
      <c r="N362" s="62">
        <v>8.16</v>
      </c>
      <c r="O362" s="62">
        <v>2.52</v>
      </c>
      <c r="P362" s="62">
        <v>24.8</v>
      </c>
      <c r="Q362" s="62">
        <v>10.9</v>
      </c>
      <c r="R362" s="62">
        <v>4.21</v>
      </c>
      <c r="S362" s="62">
        <v>2.86</v>
      </c>
      <c r="T362" s="62">
        <v>71.5</v>
      </c>
      <c r="U362" s="62">
        <v>1.03</v>
      </c>
      <c r="V362" s="62">
        <v>7.68</v>
      </c>
      <c r="W362" s="62">
        <v>54.3</v>
      </c>
      <c r="X362" s="62">
        <v>14.45</v>
      </c>
      <c r="Y362" s="62">
        <v>27.9</v>
      </c>
      <c r="Z362" s="62">
        <v>90.5</v>
      </c>
      <c r="AA362" s="62">
        <v>9.51</v>
      </c>
      <c r="AB362" s="62">
        <v>1.9</v>
      </c>
      <c r="AC362" s="62">
        <v>21.5</v>
      </c>
      <c r="AD362" s="62">
        <v>0.5</v>
      </c>
      <c r="AE362" s="62">
        <v>1.97</v>
      </c>
      <c r="AF362" s="62">
        <v>5.59</v>
      </c>
      <c r="AG362" s="62">
        <v>0.59</v>
      </c>
      <c r="AH362" s="62">
        <v>1.18</v>
      </c>
      <c r="AI362" s="62">
        <v>1.52</v>
      </c>
      <c r="AJ362" s="62">
        <v>223</v>
      </c>
      <c r="AK362" s="62">
        <v>1.1000000000000001</v>
      </c>
      <c r="AL362" s="62">
        <v>95.2</v>
      </c>
      <c r="AM362" s="62">
        <v>7.5</v>
      </c>
      <c r="AN362" s="62">
        <v>154</v>
      </c>
    </row>
    <row r="363" spans="1:40" x14ac:dyDescent="0.25">
      <c r="A363" s="11" t="s">
        <v>216</v>
      </c>
      <c r="B363" s="10" t="s">
        <v>759</v>
      </c>
      <c r="C363" s="62" t="s">
        <v>465</v>
      </c>
      <c r="D363" s="27">
        <v>2</v>
      </c>
      <c r="E363" s="13">
        <v>3</v>
      </c>
      <c r="F363" s="6" t="s">
        <v>210</v>
      </c>
      <c r="G363" s="54" t="s">
        <v>229</v>
      </c>
      <c r="H363" s="54" t="s">
        <v>229</v>
      </c>
      <c r="I363" s="62">
        <v>404</v>
      </c>
      <c r="J363" s="62">
        <v>95.6</v>
      </c>
      <c r="K363" s="62">
        <v>199</v>
      </c>
      <c r="L363" s="62">
        <v>1.98</v>
      </c>
      <c r="M363" s="62">
        <v>17.399999999999999</v>
      </c>
      <c r="N363" s="62">
        <v>11.4</v>
      </c>
      <c r="O363" s="62">
        <v>3.57</v>
      </c>
      <c r="P363" s="62">
        <v>24.6</v>
      </c>
      <c r="Q363" s="62">
        <v>15.9</v>
      </c>
      <c r="R363" s="62">
        <v>3.82</v>
      </c>
      <c r="S363" s="62">
        <v>3.87</v>
      </c>
      <c r="T363" s="62">
        <v>92.4</v>
      </c>
      <c r="U363" s="62">
        <v>1.42</v>
      </c>
      <c r="V363" s="62">
        <v>7.75</v>
      </c>
      <c r="W363" s="62">
        <v>75.5</v>
      </c>
      <c r="X363" s="62">
        <v>19.2</v>
      </c>
      <c r="Y363" s="62">
        <v>33</v>
      </c>
      <c r="Z363" s="62">
        <v>73.2</v>
      </c>
      <c r="AA363" s="62">
        <v>15.15</v>
      </c>
      <c r="AB363" s="62">
        <v>2.1</v>
      </c>
      <c r="AC363" s="62">
        <v>21.5</v>
      </c>
      <c r="AD363" s="62">
        <v>0.5</v>
      </c>
      <c r="AE363" s="62">
        <v>2.44</v>
      </c>
      <c r="AF363" s="62">
        <v>5.24</v>
      </c>
      <c r="AG363" s="62">
        <v>0.57999999999999996</v>
      </c>
      <c r="AH363" s="62">
        <v>1.58</v>
      </c>
      <c r="AI363" s="62">
        <v>1.76</v>
      </c>
      <c r="AJ363" s="62">
        <v>240</v>
      </c>
      <c r="AK363" s="62">
        <v>1.2</v>
      </c>
      <c r="AL363" s="62">
        <v>129</v>
      </c>
      <c r="AM363" s="62">
        <v>9.69</v>
      </c>
      <c r="AN363" s="62">
        <v>154</v>
      </c>
    </row>
    <row r="364" spans="1:40" x14ac:dyDescent="0.25">
      <c r="A364" s="11" t="s">
        <v>216</v>
      </c>
      <c r="B364" s="10" t="s">
        <v>759</v>
      </c>
      <c r="C364" s="62" t="s">
        <v>466</v>
      </c>
      <c r="D364" s="27">
        <v>3</v>
      </c>
      <c r="E364" s="13">
        <v>4</v>
      </c>
      <c r="F364" s="6" t="s">
        <v>210</v>
      </c>
      <c r="G364" s="54" t="s">
        <v>229</v>
      </c>
      <c r="H364" s="54" t="s">
        <v>229</v>
      </c>
      <c r="I364" s="62">
        <v>444</v>
      </c>
      <c r="J364" s="62">
        <v>59.8</v>
      </c>
      <c r="K364" s="62">
        <v>207</v>
      </c>
      <c r="L364" s="62">
        <v>1.02</v>
      </c>
      <c r="M364" s="62">
        <v>16.95</v>
      </c>
      <c r="N364" s="62">
        <v>10.35</v>
      </c>
      <c r="O364" s="62">
        <v>3.68</v>
      </c>
      <c r="P364" s="62">
        <v>24.2</v>
      </c>
      <c r="Q364" s="62">
        <v>15.95</v>
      </c>
      <c r="R364" s="62">
        <v>3.87</v>
      </c>
      <c r="S364" s="62">
        <v>3.58</v>
      </c>
      <c r="T364" s="62">
        <v>78.099999999999994</v>
      </c>
      <c r="U364" s="62">
        <v>1.17</v>
      </c>
      <c r="V364" s="62">
        <v>7.02</v>
      </c>
      <c r="W364" s="62">
        <v>68.2</v>
      </c>
      <c r="X364" s="62">
        <v>17.45</v>
      </c>
      <c r="Y364" s="62">
        <v>29.8</v>
      </c>
      <c r="Z364" s="62">
        <v>75.7</v>
      </c>
      <c r="AA364" s="62">
        <v>15.35</v>
      </c>
      <c r="AB364" s="62">
        <v>2</v>
      </c>
      <c r="AC364" s="62">
        <v>21.2</v>
      </c>
      <c r="AD364" s="62">
        <v>0.4</v>
      </c>
      <c r="AE364" s="62">
        <v>2.44</v>
      </c>
      <c r="AF364" s="62">
        <v>5.19</v>
      </c>
      <c r="AG364" s="62">
        <v>0.55000000000000004</v>
      </c>
      <c r="AH364" s="62">
        <v>1.53</v>
      </c>
      <c r="AI364" s="62">
        <v>1.38</v>
      </c>
      <c r="AJ364" s="62">
        <v>221</v>
      </c>
      <c r="AK364" s="62">
        <v>1.1000000000000001</v>
      </c>
      <c r="AL364" s="62">
        <v>116.5</v>
      </c>
      <c r="AM364" s="62">
        <v>9.93</v>
      </c>
      <c r="AN364" s="62">
        <v>143</v>
      </c>
    </row>
    <row r="365" spans="1:40" x14ac:dyDescent="0.25">
      <c r="A365" s="11" t="s">
        <v>216</v>
      </c>
      <c r="B365" s="10" t="s">
        <v>759</v>
      </c>
      <c r="C365" s="62" t="s">
        <v>467</v>
      </c>
      <c r="D365" s="27">
        <v>4</v>
      </c>
      <c r="E365" s="13">
        <v>5</v>
      </c>
      <c r="F365" s="6" t="s">
        <v>210</v>
      </c>
      <c r="G365" s="54" t="s">
        <v>229</v>
      </c>
      <c r="H365" s="54" t="s">
        <v>229</v>
      </c>
      <c r="I365" s="62">
        <v>560</v>
      </c>
      <c r="J365" s="62">
        <v>56.4</v>
      </c>
      <c r="K365" s="62">
        <v>243</v>
      </c>
      <c r="L365" s="62">
        <v>0.95</v>
      </c>
      <c r="M365" s="62">
        <v>16.649999999999999</v>
      </c>
      <c r="N365" s="62">
        <v>11.1</v>
      </c>
      <c r="O365" s="62">
        <v>4.49</v>
      </c>
      <c r="P365" s="62">
        <v>24</v>
      </c>
      <c r="Q365" s="62">
        <v>16.5</v>
      </c>
      <c r="R365" s="62">
        <v>4.01</v>
      </c>
      <c r="S365" s="62">
        <v>3.38</v>
      </c>
      <c r="T365" s="62">
        <v>74.900000000000006</v>
      </c>
      <c r="U365" s="62">
        <v>1.44</v>
      </c>
      <c r="V365" s="62">
        <v>7.28</v>
      </c>
      <c r="W365" s="62">
        <v>71.400000000000006</v>
      </c>
      <c r="X365" s="62">
        <v>17.600000000000001</v>
      </c>
      <c r="Y365" s="62">
        <v>50.2</v>
      </c>
      <c r="Z365" s="62">
        <v>63</v>
      </c>
      <c r="AA365" s="62">
        <v>18.100000000000001</v>
      </c>
      <c r="AB365" s="62">
        <v>1.5</v>
      </c>
      <c r="AC365" s="62">
        <v>26.5</v>
      </c>
      <c r="AD365" s="62">
        <v>0.5</v>
      </c>
      <c r="AE365" s="62">
        <v>2.69</v>
      </c>
      <c r="AF365" s="62">
        <v>4.95</v>
      </c>
      <c r="AG365" s="62">
        <v>0.57999999999999996</v>
      </c>
      <c r="AH365" s="62">
        <v>1.61</v>
      </c>
      <c r="AI365" s="62">
        <v>1.37</v>
      </c>
      <c r="AJ365" s="62">
        <v>245</v>
      </c>
      <c r="AK365" s="62">
        <v>1.3</v>
      </c>
      <c r="AL365" s="62">
        <v>109.5</v>
      </c>
      <c r="AM365" s="62">
        <v>10.15</v>
      </c>
      <c r="AN365" s="62">
        <v>149</v>
      </c>
    </row>
    <row r="366" spans="1:40" x14ac:dyDescent="0.25">
      <c r="A366" s="11" t="s">
        <v>216</v>
      </c>
      <c r="B366" s="10" t="s">
        <v>759</v>
      </c>
      <c r="C366" s="62" t="s">
        <v>468</v>
      </c>
      <c r="D366" s="27">
        <v>5</v>
      </c>
      <c r="E366" s="13">
        <v>6</v>
      </c>
      <c r="F366" s="6" t="s">
        <v>210</v>
      </c>
      <c r="G366" s="54" t="s">
        <v>229</v>
      </c>
      <c r="H366" s="54" t="s">
        <v>229</v>
      </c>
      <c r="I366" s="62">
        <v>371</v>
      </c>
      <c r="J366" s="62">
        <v>46.7</v>
      </c>
      <c r="K366" s="62">
        <v>214</v>
      </c>
      <c r="L366" s="62">
        <v>0.88</v>
      </c>
      <c r="M366" s="62">
        <v>15.65</v>
      </c>
      <c r="N366" s="62">
        <v>8.57</v>
      </c>
      <c r="O366" s="62">
        <v>3.46</v>
      </c>
      <c r="P366" s="62">
        <v>23.3</v>
      </c>
      <c r="Q366" s="62">
        <v>14.2</v>
      </c>
      <c r="R366" s="62">
        <v>4.07</v>
      </c>
      <c r="S366" s="62">
        <v>3.27</v>
      </c>
      <c r="T366" s="62">
        <v>63.8</v>
      </c>
      <c r="U366" s="62">
        <v>1.31</v>
      </c>
      <c r="V366" s="62">
        <v>7.2</v>
      </c>
      <c r="W366" s="62">
        <v>59.9</v>
      </c>
      <c r="X366" s="62">
        <v>14.55</v>
      </c>
      <c r="Y366" s="62">
        <v>47.9</v>
      </c>
      <c r="Z366" s="62">
        <v>65.5</v>
      </c>
      <c r="AA366" s="62">
        <v>12.7</v>
      </c>
      <c r="AB366" s="62">
        <v>1.2</v>
      </c>
      <c r="AC366" s="62">
        <v>27.9</v>
      </c>
      <c r="AD366" s="62">
        <v>0.5</v>
      </c>
      <c r="AE366" s="62">
        <v>2.1800000000000002</v>
      </c>
      <c r="AF366" s="62">
        <v>4.54</v>
      </c>
      <c r="AG366" s="62">
        <v>0.56999999999999995</v>
      </c>
      <c r="AH366" s="62">
        <v>1.27</v>
      </c>
      <c r="AI366" s="62">
        <v>1.34</v>
      </c>
      <c r="AJ366" s="62">
        <v>235</v>
      </c>
      <c r="AK366" s="62">
        <v>2</v>
      </c>
      <c r="AL366" s="62">
        <v>102.5</v>
      </c>
      <c r="AM366" s="62">
        <v>8.08</v>
      </c>
      <c r="AN366" s="62">
        <v>144</v>
      </c>
    </row>
    <row r="367" spans="1:40" x14ac:dyDescent="0.25">
      <c r="A367" s="11" t="s">
        <v>216</v>
      </c>
      <c r="B367" s="10" t="s">
        <v>759</v>
      </c>
      <c r="C367" s="62" t="s">
        <v>469</v>
      </c>
      <c r="D367" s="27">
        <v>6</v>
      </c>
      <c r="E367" s="13">
        <v>7</v>
      </c>
      <c r="F367" s="6" t="s">
        <v>210</v>
      </c>
      <c r="G367" s="54" t="s">
        <v>229</v>
      </c>
      <c r="H367" s="54" t="s">
        <v>229</v>
      </c>
      <c r="I367" s="62">
        <v>377</v>
      </c>
      <c r="J367" s="62">
        <v>40.200000000000003</v>
      </c>
      <c r="K367" s="62">
        <v>265</v>
      </c>
      <c r="L367" s="62">
        <v>0.89</v>
      </c>
      <c r="M367" s="62">
        <v>11.85</v>
      </c>
      <c r="N367" s="62">
        <v>6.94</v>
      </c>
      <c r="O367" s="62">
        <v>2.59</v>
      </c>
      <c r="P367" s="62">
        <v>24.3</v>
      </c>
      <c r="Q367" s="62">
        <v>10.35</v>
      </c>
      <c r="R367" s="62">
        <v>4.05</v>
      </c>
      <c r="S367" s="62">
        <v>2.56</v>
      </c>
      <c r="T367" s="62">
        <v>40.6</v>
      </c>
      <c r="U367" s="62">
        <v>0.78</v>
      </c>
      <c r="V367" s="62">
        <v>7.34</v>
      </c>
      <c r="W367" s="62">
        <v>41.6</v>
      </c>
      <c r="X367" s="62">
        <v>9.14</v>
      </c>
      <c r="Y367" s="62">
        <v>55.2</v>
      </c>
      <c r="Z367" s="62">
        <v>73.099999999999994</v>
      </c>
      <c r="AA367" s="62">
        <v>9.42</v>
      </c>
      <c r="AB367" s="62">
        <v>1.4</v>
      </c>
      <c r="AC367" s="62">
        <v>29</v>
      </c>
      <c r="AD367" s="62">
        <v>0.5</v>
      </c>
      <c r="AE367" s="62">
        <v>1.67</v>
      </c>
      <c r="AF367" s="62">
        <v>4.8</v>
      </c>
      <c r="AG367" s="62">
        <v>0.56999999999999995</v>
      </c>
      <c r="AH367" s="62">
        <v>0.99</v>
      </c>
      <c r="AI367" s="62">
        <v>1.33</v>
      </c>
      <c r="AJ367" s="62">
        <v>234</v>
      </c>
      <c r="AK367" s="62">
        <v>1.2</v>
      </c>
      <c r="AL367" s="62">
        <v>72</v>
      </c>
      <c r="AM367" s="62">
        <v>6.47</v>
      </c>
      <c r="AN367" s="62">
        <v>144</v>
      </c>
    </row>
    <row r="368" spans="1:40" x14ac:dyDescent="0.25">
      <c r="A368" s="11" t="s">
        <v>216</v>
      </c>
      <c r="B368" s="10" t="s">
        <v>759</v>
      </c>
      <c r="C368" s="62" t="s">
        <v>470</v>
      </c>
      <c r="D368" s="27">
        <v>7</v>
      </c>
      <c r="E368" s="13">
        <v>8</v>
      </c>
      <c r="F368" s="6" t="s">
        <v>210</v>
      </c>
      <c r="G368" s="54" t="s">
        <v>229</v>
      </c>
      <c r="H368" s="54" t="s">
        <v>229</v>
      </c>
      <c r="I368" s="62">
        <v>347</v>
      </c>
      <c r="J368" s="62">
        <v>52.3</v>
      </c>
      <c r="K368" s="62">
        <v>233</v>
      </c>
      <c r="L368" s="62">
        <v>0.87</v>
      </c>
      <c r="M368" s="62">
        <v>11.25</v>
      </c>
      <c r="N368" s="62">
        <v>7.66</v>
      </c>
      <c r="O368" s="62">
        <v>2.29</v>
      </c>
      <c r="P368" s="62">
        <v>24.2</v>
      </c>
      <c r="Q368" s="62">
        <v>10.1</v>
      </c>
      <c r="R368" s="62">
        <v>3.91</v>
      </c>
      <c r="S368" s="62">
        <v>2.4700000000000002</v>
      </c>
      <c r="T368" s="62">
        <v>42.4</v>
      </c>
      <c r="U368" s="62">
        <v>0.99</v>
      </c>
      <c r="V368" s="62">
        <v>7.25</v>
      </c>
      <c r="W368" s="62">
        <v>41.5</v>
      </c>
      <c r="X368" s="62">
        <v>9.86</v>
      </c>
      <c r="Y368" s="62">
        <v>52.5</v>
      </c>
      <c r="Z368" s="62">
        <v>68.3</v>
      </c>
      <c r="AA368" s="62">
        <v>8.7100000000000009</v>
      </c>
      <c r="AB368" s="62">
        <v>1.2</v>
      </c>
      <c r="AC368" s="62">
        <v>30.2</v>
      </c>
      <c r="AD368" s="62">
        <v>0.5</v>
      </c>
      <c r="AE368" s="62">
        <v>1.76</v>
      </c>
      <c r="AF368" s="62">
        <v>5.25</v>
      </c>
      <c r="AG368" s="62">
        <v>0.56000000000000005</v>
      </c>
      <c r="AH368" s="62">
        <v>0.9</v>
      </c>
      <c r="AI368" s="62">
        <v>1.25</v>
      </c>
      <c r="AJ368" s="62">
        <v>188</v>
      </c>
      <c r="AK368" s="62">
        <v>1.4</v>
      </c>
      <c r="AL368" s="62">
        <v>75.2</v>
      </c>
      <c r="AM368" s="62">
        <v>6.48</v>
      </c>
      <c r="AN368" s="62">
        <v>142</v>
      </c>
    </row>
    <row r="369" spans="1:40" x14ac:dyDescent="0.25">
      <c r="A369" s="11" t="s">
        <v>216</v>
      </c>
      <c r="B369" s="10" t="s">
        <v>759</v>
      </c>
      <c r="C369" s="62" t="s">
        <v>471</v>
      </c>
      <c r="D369" s="27">
        <v>8</v>
      </c>
      <c r="E369" s="13">
        <v>9</v>
      </c>
      <c r="F369" s="6" t="s">
        <v>210</v>
      </c>
      <c r="G369" s="54" t="s">
        <v>229</v>
      </c>
      <c r="H369" s="54" t="s">
        <v>229</v>
      </c>
      <c r="I369" s="62">
        <v>358</v>
      </c>
      <c r="J369" s="62">
        <v>52.1</v>
      </c>
      <c r="K369" s="62">
        <v>185</v>
      </c>
      <c r="L369" s="62">
        <v>1.88</v>
      </c>
      <c r="M369" s="62">
        <v>9.7899999999999991</v>
      </c>
      <c r="N369" s="62">
        <v>5.84</v>
      </c>
      <c r="O369" s="62">
        <v>2.2599999999999998</v>
      </c>
      <c r="P369" s="62">
        <v>22.6</v>
      </c>
      <c r="Q369" s="62">
        <v>9.0500000000000007</v>
      </c>
      <c r="R369" s="62">
        <v>4</v>
      </c>
      <c r="S369" s="62">
        <v>2.08</v>
      </c>
      <c r="T369" s="62">
        <v>37.1</v>
      </c>
      <c r="U369" s="62">
        <v>0.79</v>
      </c>
      <c r="V369" s="62">
        <v>8.4</v>
      </c>
      <c r="W369" s="62">
        <v>37.700000000000003</v>
      </c>
      <c r="X369" s="62">
        <v>8.36</v>
      </c>
      <c r="Y369" s="62">
        <v>63</v>
      </c>
      <c r="Z369" s="62">
        <v>56</v>
      </c>
      <c r="AA369" s="62">
        <v>7.96</v>
      </c>
      <c r="AB369" s="62">
        <v>1.8</v>
      </c>
      <c r="AC369" s="62">
        <v>31.2</v>
      </c>
      <c r="AD369" s="62">
        <v>0.5</v>
      </c>
      <c r="AE369" s="62">
        <v>1.47</v>
      </c>
      <c r="AF369" s="62">
        <v>6.03</v>
      </c>
      <c r="AG369" s="62">
        <v>0.56000000000000005</v>
      </c>
      <c r="AH369" s="62">
        <v>0.88</v>
      </c>
      <c r="AI369" s="62">
        <v>1.64</v>
      </c>
      <c r="AJ369" s="62">
        <v>186</v>
      </c>
      <c r="AK369" s="62">
        <v>1.7</v>
      </c>
      <c r="AL369" s="62">
        <v>60.1</v>
      </c>
      <c r="AM369" s="62">
        <v>5.45</v>
      </c>
      <c r="AN369" s="62">
        <v>157</v>
      </c>
    </row>
    <row r="370" spans="1:40" x14ac:dyDescent="0.25">
      <c r="A370" s="11" t="s">
        <v>216</v>
      </c>
      <c r="B370" s="10" t="s">
        <v>759</v>
      </c>
      <c r="C370" s="62" t="s">
        <v>472</v>
      </c>
      <c r="D370" s="27">
        <v>9</v>
      </c>
      <c r="E370" s="13">
        <v>10</v>
      </c>
      <c r="F370" s="6" t="s">
        <v>210</v>
      </c>
      <c r="G370" s="54" t="s">
        <v>229</v>
      </c>
      <c r="H370" s="54" t="s">
        <v>229</v>
      </c>
      <c r="I370" s="62">
        <v>276</v>
      </c>
      <c r="J370" s="62">
        <v>36.299999999999997</v>
      </c>
      <c r="K370" s="62">
        <v>206</v>
      </c>
      <c r="L370" s="62">
        <v>0.83</v>
      </c>
      <c r="M370" s="62">
        <v>6.97</v>
      </c>
      <c r="N370" s="62">
        <v>4.84</v>
      </c>
      <c r="O370" s="62">
        <v>1.48</v>
      </c>
      <c r="P370" s="62">
        <v>22.1</v>
      </c>
      <c r="Q370" s="62">
        <v>6.67</v>
      </c>
      <c r="R370" s="62">
        <v>4.12</v>
      </c>
      <c r="S370" s="62">
        <v>1.65</v>
      </c>
      <c r="T370" s="62">
        <v>25.4</v>
      </c>
      <c r="U370" s="62">
        <v>0.76</v>
      </c>
      <c r="V370" s="62">
        <v>6.81</v>
      </c>
      <c r="W370" s="62">
        <v>25.1</v>
      </c>
      <c r="X370" s="62">
        <v>5.89</v>
      </c>
      <c r="Y370" s="62">
        <v>49.1</v>
      </c>
      <c r="Z370" s="62">
        <v>65.5</v>
      </c>
      <c r="AA370" s="62">
        <v>6.34</v>
      </c>
      <c r="AB370" s="62">
        <v>1.5</v>
      </c>
      <c r="AC370" s="62">
        <v>30.3</v>
      </c>
      <c r="AD370" s="62">
        <v>0.5</v>
      </c>
      <c r="AE370" s="62">
        <v>1.1399999999999999</v>
      </c>
      <c r="AF370" s="62">
        <v>4.6500000000000004</v>
      </c>
      <c r="AG370" s="62">
        <v>0.55000000000000004</v>
      </c>
      <c r="AH370" s="62">
        <v>0.73</v>
      </c>
      <c r="AI370" s="62">
        <v>1.23</v>
      </c>
      <c r="AJ370" s="62">
        <v>171</v>
      </c>
      <c r="AK370" s="62">
        <v>1.1000000000000001</v>
      </c>
      <c r="AL370" s="62">
        <v>49.9</v>
      </c>
      <c r="AM370" s="62">
        <v>4.6100000000000003</v>
      </c>
      <c r="AN370" s="62">
        <v>139</v>
      </c>
    </row>
    <row r="371" spans="1:40" x14ac:dyDescent="0.25">
      <c r="A371" s="11" t="s">
        <v>216</v>
      </c>
      <c r="B371" s="10" t="s">
        <v>759</v>
      </c>
      <c r="C371" s="62" t="s">
        <v>473</v>
      </c>
      <c r="D371" s="27">
        <v>10</v>
      </c>
      <c r="E371" s="13">
        <v>11</v>
      </c>
      <c r="F371" s="6" t="s">
        <v>210</v>
      </c>
      <c r="G371" s="54" t="s">
        <v>229</v>
      </c>
      <c r="H371" s="54" t="s">
        <v>229</v>
      </c>
      <c r="I371" s="62">
        <v>252</v>
      </c>
      <c r="J371" s="62">
        <v>33</v>
      </c>
      <c r="K371" s="62">
        <v>216</v>
      </c>
      <c r="L371" s="62">
        <v>1.28</v>
      </c>
      <c r="M371" s="62">
        <v>6.63</v>
      </c>
      <c r="N371" s="62">
        <v>4.18</v>
      </c>
      <c r="O371" s="62">
        <v>1.4</v>
      </c>
      <c r="P371" s="62">
        <v>22.3</v>
      </c>
      <c r="Q371" s="62">
        <v>6.33</v>
      </c>
      <c r="R371" s="62">
        <v>3.8</v>
      </c>
      <c r="S371" s="62">
        <v>1.39</v>
      </c>
      <c r="T371" s="62">
        <v>23.8</v>
      </c>
      <c r="U371" s="62">
        <v>0.57999999999999996</v>
      </c>
      <c r="V371" s="62">
        <v>6.71</v>
      </c>
      <c r="W371" s="62">
        <v>23.9</v>
      </c>
      <c r="X371" s="62">
        <v>5.44</v>
      </c>
      <c r="Y371" s="62">
        <v>48.7</v>
      </c>
      <c r="Z371" s="62">
        <v>62.1</v>
      </c>
      <c r="AA371" s="62">
        <v>5.17</v>
      </c>
      <c r="AB371" s="62">
        <v>1.3</v>
      </c>
      <c r="AC371" s="62">
        <v>29</v>
      </c>
      <c r="AD371" s="62">
        <v>0.5</v>
      </c>
      <c r="AE371" s="62">
        <v>1.06</v>
      </c>
      <c r="AF371" s="62">
        <v>4.37</v>
      </c>
      <c r="AG371" s="62">
        <v>0.54</v>
      </c>
      <c r="AH371" s="62">
        <v>0.65</v>
      </c>
      <c r="AI371" s="62">
        <v>1.34</v>
      </c>
      <c r="AJ371" s="62">
        <v>158</v>
      </c>
      <c r="AK371" s="62">
        <v>1.2</v>
      </c>
      <c r="AL371" s="62">
        <v>48</v>
      </c>
      <c r="AM371" s="62">
        <v>3.72</v>
      </c>
      <c r="AN371" s="62">
        <v>137</v>
      </c>
    </row>
    <row r="372" spans="1:40" x14ac:dyDescent="0.25">
      <c r="A372" s="11" t="s">
        <v>216</v>
      </c>
      <c r="B372" s="10" t="s">
        <v>759</v>
      </c>
      <c r="C372" s="62" t="s">
        <v>474</v>
      </c>
      <c r="D372" s="27">
        <v>11</v>
      </c>
      <c r="E372" s="13">
        <v>12</v>
      </c>
      <c r="F372" s="6" t="s">
        <v>210</v>
      </c>
      <c r="G372" s="54" t="s">
        <v>229</v>
      </c>
      <c r="H372" s="54" t="s">
        <v>229</v>
      </c>
      <c r="I372" s="62">
        <v>284</v>
      </c>
      <c r="J372" s="62">
        <v>35.200000000000003</v>
      </c>
      <c r="K372" s="62">
        <v>170</v>
      </c>
      <c r="L372" s="62">
        <v>0.86</v>
      </c>
      <c r="M372" s="62">
        <v>7.1</v>
      </c>
      <c r="N372" s="62">
        <v>4.76</v>
      </c>
      <c r="O372" s="62">
        <v>1.56</v>
      </c>
      <c r="P372" s="62">
        <v>18</v>
      </c>
      <c r="Q372" s="62">
        <v>7.09</v>
      </c>
      <c r="R372" s="62">
        <v>3.63</v>
      </c>
      <c r="S372" s="62">
        <v>1.58</v>
      </c>
      <c r="T372" s="62">
        <v>26.2</v>
      </c>
      <c r="U372" s="62">
        <v>0.71</v>
      </c>
      <c r="V372" s="62">
        <v>6.02</v>
      </c>
      <c r="W372" s="62">
        <v>26.9</v>
      </c>
      <c r="X372" s="62">
        <v>6.14</v>
      </c>
      <c r="Y372" s="62">
        <v>50.7</v>
      </c>
      <c r="Z372" s="62">
        <v>51.1</v>
      </c>
      <c r="AA372" s="62">
        <v>6.48</v>
      </c>
      <c r="AB372" s="62">
        <v>1.2</v>
      </c>
      <c r="AC372" s="62">
        <v>63</v>
      </c>
      <c r="AD372" s="62">
        <v>0.4</v>
      </c>
      <c r="AE372" s="62">
        <v>1.1100000000000001</v>
      </c>
      <c r="AF372" s="62">
        <v>4.55</v>
      </c>
      <c r="AG372" s="62">
        <v>0.45</v>
      </c>
      <c r="AH372" s="62">
        <v>0.65</v>
      </c>
      <c r="AI372" s="62">
        <v>1.1100000000000001</v>
      </c>
      <c r="AJ372" s="62">
        <v>205</v>
      </c>
      <c r="AK372" s="62">
        <v>1.9</v>
      </c>
      <c r="AL372" s="62">
        <v>44.8</v>
      </c>
      <c r="AM372" s="62">
        <v>4.2300000000000004</v>
      </c>
      <c r="AN372" s="62">
        <v>134</v>
      </c>
    </row>
    <row r="373" spans="1:40" x14ac:dyDescent="0.25">
      <c r="A373" s="11" t="s">
        <v>216</v>
      </c>
      <c r="B373" s="10" t="s">
        <v>759</v>
      </c>
      <c r="C373" s="62" t="s">
        <v>475</v>
      </c>
      <c r="D373" s="27">
        <v>12</v>
      </c>
      <c r="E373" s="13">
        <v>13</v>
      </c>
      <c r="F373" s="6" t="s">
        <v>210</v>
      </c>
      <c r="G373" s="54" t="s">
        <v>229</v>
      </c>
      <c r="H373" s="54" t="s">
        <v>229</v>
      </c>
      <c r="I373" s="62">
        <v>340</v>
      </c>
      <c r="J373" s="62">
        <v>58.2</v>
      </c>
      <c r="K373" s="62">
        <v>209</v>
      </c>
      <c r="L373" s="62">
        <v>1.34</v>
      </c>
      <c r="M373" s="62">
        <v>8.61</v>
      </c>
      <c r="N373" s="62">
        <v>4.87</v>
      </c>
      <c r="O373" s="62">
        <v>1.7</v>
      </c>
      <c r="P373" s="62">
        <v>21.5</v>
      </c>
      <c r="Q373" s="62">
        <v>8.23</v>
      </c>
      <c r="R373" s="62">
        <v>4.3899999999999997</v>
      </c>
      <c r="S373" s="62">
        <v>1.67</v>
      </c>
      <c r="T373" s="62">
        <v>31.6</v>
      </c>
      <c r="U373" s="62">
        <v>0.83</v>
      </c>
      <c r="V373" s="62">
        <v>7.04</v>
      </c>
      <c r="W373" s="62">
        <v>31.1</v>
      </c>
      <c r="X373" s="62">
        <v>7.6</v>
      </c>
      <c r="Y373" s="62">
        <v>58</v>
      </c>
      <c r="Z373" s="62">
        <v>59.6</v>
      </c>
      <c r="AA373" s="62">
        <v>6.96</v>
      </c>
      <c r="AB373" s="62">
        <v>1.8</v>
      </c>
      <c r="AC373" s="62">
        <v>37.799999999999997</v>
      </c>
      <c r="AD373" s="62">
        <v>0.5</v>
      </c>
      <c r="AE373" s="62">
        <v>1.32</v>
      </c>
      <c r="AF373" s="62">
        <v>5.57</v>
      </c>
      <c r="AG373" s="62">
        <v>0.54</v>
      </c>
      <c r="AH373" s="62">
        <v>0.7</v>
      </c>
      <c r="AI373" s="62">
        <v>1.46</v>
      </c>
      <c r="AJ373" s="62">
        <v>200</v>
      </c>
      <c r="AK373" s="62">
        <v>2.8</v>
      </c>
      <c r="AL373" s="62">
        <v>52.4</v>
      </c>
      <c r="AM373" s="62">
        <v>4.68</v>
      </c>
      <c r="AN373" s="62">
        <v>173</v>
      </c>
    </row>
    <row r="374" spans="1:40" x14ac:dyDescent="0.25">
      <c r="A374" s="11" t="s">
        <v>216</v>
      </c>
      <c r="B374" s="10" t="s">
        <v>759</v>
      </c>
      <c r="C374" s="62" t="s">
        <v>476</v>
      </c>
      <c r="D374" s="27">
        <v>13</v>
      </c>
      <c r="E374" s="13">
        <v>14</v>
      </c>
      <c r="F374" s="6" t="s">
        <v>210</v>
      </c>
      <c r="G374" s="54" t="s">
        <v>229</v>
      </c>
      <c r="H374" s="54" t="s">
        <v>229</v>
      </c>
      <c r="I374" s="62">
        <v>278</v>
      </c>
      <c r="J374" s="62">
        <v>50.5</v>
      </c>
      <c r="K374" s="62">
        <v>188</v>
      </c>
      <c r="L374" s="62">
        <v>1.26</v>
      </c>
      <c r="M374" s="62">
        <v>7.51</v>
      </c>
      <c r="N374" s="62">
        <v>4.75</v>
      </c>
      <c r="O374" s="62">
        <v>1.58</v>
      </c>
      <c r="P374" s="62">
        <v>21.9</v>
      </c>
      <c r="Q374" s="62">
        <v>6.84</v>
      </c>
      <c r="R374" s="62">
        <v>3.7</v>
      </c>
      <c r="S374" s="62">
        <v>1.55</v>
      </c>
      <c r="T374" s="62">
        <v>25.3</v>
      </c>
      <c r="U374" s="62">
        <v>0.68</v>
      </c>
      <c r="V374" s="62">
        <v>6.64</v>
      </c>
      <c r="W374" s="62">
        <v>25.8</v>
      </c>
      <c r="X374" s="62">
        <v>6.15</v>
      </c>
      <c r="Y374" s="62">
        <v>56</v>
      </c>
      <c r="Z374" s="62">
        <v>60.9</v>
      </c>
      <c r="AA374" s="62">
        <v>6.12</v>
      </c>
      <c r="AB374" s="62">
        <v>1.6</v>
      </c>
      <c r="AC374" s="62">
        <v>31.5</v>
      </c>
      <c r="AD374" s="62">
        <v>0.4</v>
      </c>
      <c r="AE374" s="62">
        <v>1.1499999999999999</v>
      </c>
      <c r="AF374" s="62">
        <v>4.4400000000000004</v>
      </c>
      <c r="AG374" s="62">
        <v>0.54</v>
      </c>
      <c r="AH374" s="62">
        <v>0.64</v>
      </c>
      <c r="AI374" s="62">
        <v>1.45</v>
      </c>
      <c r="AJ374" s="62">
        <v>179</v>
      </c>
      <c r="AK374" s="62">
        <v>1.8</v>
      </c>
      <c r="AL374" s="62">
        <v>49.1</v>
      </c>
      <c r="AM374" s="62">
        <v>4.21</v>
      </c>
      <c r="AN374" s="62">
        <v>141</v>
      </c>
    </row>
    <row r="375" spans="1:40" x14ac:dyDescent="0.25">
      <c r="A375" s="11" t="s">
        <v>216</v>
      </c>
      <c r="B375" s="10" t="s">
        <v>760</v>
      </c>
      <c r="C375" s="62" t="s">
        <v>477</v>
      </c>
      <c r="D375" s="27">
        <v>0</v>
      </c>
      <c r="E375" s="13">
        <v>1</v>
      </c>
      <c r="F375" s="6" t="s">
        <v>210</v>
      </c>
      <c r="G375" s="54" t="s">
        <v>229</v>
      </c>
      <c r="H375" s="54" t="s">
        <v>229</v>
      </c>
      <c r="I375" s="62">
        <v>244</v>
      </c>
      <c r="J375" s="62">
        <v>42.4</v>
      </c>
      <c r="K375" s="62">
        <v>179</v>
      </c>
      <c r="L375" s="62">
        <v>1.26</v>
      </c>
      <c r="M375" s="62">
        <v>5.19</v>
      </c>
      <c r="N375" s="62">
        <v>3.48</v>
      </c>
      <c r="O375" s="62">
        <v>1.06</v>
      </c>
      <c r="P375" s="62">
        <v>24.8</v>
      </c>
      <c r="Q375" s="62">
        <v>4.75</v>
      </c>
      <c r="R375" s="62">
        <v>4.38</v>
      </c>
      <c r="S375" s="62">
        <v>1.1399999999999999</v>
      </c>
      <c r="T375" s="62">
        <v>20.7</v>
      </c>
      <c r="U375" s="62">
        <v>0.37</v>
      </c>
      <c r="V375" s="62">
        <v>7.83</v>
      </c>
      <c r="W375" s="62">
        <v>18.600000000000001</v>
      </c>
      <c r="X375" s="62">
        <v>5.25</v>
      </c>
      <c r="Y375" s="62">
        <v>31.7</v>
      </c>
      <c r="Z375" s="62">
        <v>71.099999999999994</v>
      </c>
      <c r="AA375" s="62">
        <v>4.46</v>
      </c>
      <c r="AB375" s="62">
        <v>2.1</v>
      </c>
      <c r="AC375" s="62">
        <v>26.9</v>
      </c>
      <c r="AD375" s="62">
        <v>0.5</v>
      </c>
      <c r="AE375" s="62">
        <v>0.82</v>
      </c>
      <c r="AF375" s="62">
        <v>6.26</v>
      </c>
      <c r="AG375" s="62">
        <v>0.56000000000000005</v>
      </c>
      <c r="AH375" s="62">
        <v>0.49</v>
      </c>
      <c r="AI375" s="62">
        <v>1.72</v>
      </c>
      <c r="AJ375" s="62">
        <v>300</v>
      </c>
      <c r="AK375" s="62">
        <v>1.5</v>
      </c>
      <c r="AL375" s="62">
        <v>34.5</v>
      </c>
      <c r="AM375" s="62">
        <v>3.35</v>
      </c>
      <c r="AN375" s="62">
        <v>159</v>
      </c>
    </row>
    <row r="376" spans="1:40" x14ac:dyDescent="0.25">
      <c r="A376" s="11" t="s">
        <v>216</v>
      </c>
      <c r="B376" s="10" t="s">
        <v>760</v>
      </c>
      <c r="C376" s="62" t="s">
        <v>478</v>
      </c>
      <c r="D376" s="27">
        <v>1</v>
      </c>
      <c r="E376" s="13">
        <v>2</v>
      </c>
      <c r="F376" s="6" t="s">
        <v>210</v>
      </c>
      <c r="G376" s="54" t="s">
        <v>229</v>
      </c>
      <c r="H376" s="54" t="s">
        <v>229</v>
      </c>
      <c r="I376" s="62">
        <v>263</v>
      </c>
      <c r="J376" s="62">
        <v>34.9</v>
      </c>
      <c r="K376" s="62">
        <v>179</v>
      </c>
      <c r="L376" s="62">
        <v>1.41</v>
      </c>
      <c r="M376" s="62">
        <v>5.7</v>
      </c>
      <c r="N376" s="62">
        <v>3.49</v>
      </c>
      <c r="O376" s="62">
        <v>1.2</v>
      </c>
      <c r="P376" s="62">
        <v>25.1</v>
      </c>
      <c r="Q376" s="62">
        <v>4.6100000000000003</v>
      </c>
      <c r="R376" s="62">
        <v>3.9</v>
      </c>
      <c r="S376" s="62">
        <v>1.18</v>
      </c>
      <c r="T376" s="62">
        <v>20.100000000000001</v>
      </c>
      <c r="U376" s="62">
        <v>0.49</v>
      </c>
      <c r="V376" s="62">
        <v>7.28</v>
      </c>
      <c r="W376" s="62">
        <v>22.1</v>
      </c>
      <c r="X376" s="62">
        <v>4.78</v>
      </c>
      <c r="Y376" s="62">
        <v>28.3</v>
      </c>
      <c r="Z376" s="62">
        <v>71</v>
      </c>
      <c r="AA376" s="62">
        <v>4.3499999999999996</v>
      </c>
      <c r="AB376" s="62">
        <v>2.4</v>
      </c>
      <c r="AC376" s="62">
        <v>23</v>
      </c>
      <c r="AD376" s="62">
        <v>0.5</v>
      </c>
      <c r="AE376" s="62">
        <v>0.74</v>
      </c>
      <c r="AF376" s="62">
        <v>6.84</v>
      </c>
      <c r="AG376" s="62">
        <v>0.56000000000000005</v>
      </c>
      <c r="AH376" s="62">
        <v>0.46</v>
      </c>
      <c r="AI376" s="62">
        <v>1.99</v>
      </c>
      <c r="AJ376" s="62">
        <v>318</v>
      </c>
      <c r="AK376" s="62">
        <v>1.4</v>
      </c>
      <c r="AL376" s="62">
        <v>32</v>
      </c>
      <c r="AM376" s="62">
        <v>3.19</v>
      </c>
      <c r="AN376" s="62">
        <v>153</v>
      </c>
    </row>
    <row r="377" spans="1:40" x14ac:dyDescent="0.25">
      <c r="A377" s="11" t="s">
        <v>216</v>
      </c>
      <c r="B377" s="10" t="s">
        <v>760</v>
      </c>
      <c r="C377" s="62" t="s">
        <v>479</v>
      </c>
      <c r="D377" s="27">
        <v>2</v>
      </c>
      <c r="E377" s="13">
        <v>3</v>
      </c>
      <c r="F377" s="6" t="s">
        <v>210</v>
      </c>
      <c r="G377" s="54" t="s">
        <v>229</v>
      </c>
      <c r="H377" s="54" t="s">
        <v>229</v>
      </c>
      <c r="I377" s="62">
        <v>273</v>
      </c>
      <c r="J377" s="62">
        <v>48.9</v>
      </c>
      <c r="K377" s="62">
        <v>185</v>
      </c>
      <c r="L377" s="62">
        <v>1.28</v>
      </c>
      <c r="M377" s="62">
        <v>5.56</v>
      </c>
      <c r="N377" s="62">
        <v>3.33</v>
      </c>
      <c r="O377" s="62">
        <v>1.06</v>
      </c>
      <c r="P377" s="62">
        <v>26.4</v>
      </c>
      <c r="Q377" s="62">
        <v>5.2</v>
      </c>
      <c r="R377" s="62">
        <v>4.54</v>
      </c>
      <c r="S377" s="62">
        <v>1.26</v>
      </c>
      <c r="T377" s="62">
        <v>23.1</v>
      </c>
      <c r="U377" s="62">
        <v>0.56999999999999995</v>
      </c>
      <c r="V377" s="62">
        <v>8.11</v>
      </c>
      <c r="W377" s="62">
        <v>22.7</v>
      </c>
      <c r="X377" s="62">
        <v>5.08</v>
      </c>
      <c r="Y377" s="62">
        <v>27.9</v>
      </c>
      <c r="Z377" s="62">
        <v>76.8</v>
      </c>
      <c r="AA377" s="62">
        <v>4.53</v>
      </c>
      <c r="AB377" s="62">
        <v>2.2000000000000002</v>
      </c>
      <c r="AC377" s="62">
        <v>24.5</v>
      </c>
      <c r="AD377" s="62">
        <v>0.6</v>
      </c>
      <c r="AE377" s="62">
        <v>0.95</v>
      </c>
      <c r="AF377" s="62">
        <v>7.37</v>
      </c>
      <c r="AG377" s="62">
        <v>0.59</v>
      </c>
      <c r="AH377" s="62">
        <v>0.59</v>
      </c>
      <c r="AI377" s="62">
        <v>2.2599999999999998</v>
      </c>
      <c r="AJ377" s="62">
        <v>375</v>
      </c>
      <c r="AK377" s="62">
        <v>1.4</v>
      </c>
      <c r="AL377" s="62">
        <v>34.799999999999997</v>
      </c>
      <c r="AM377" s="62">
        <v>3.3</v>
      </c>
      <c r="AN377" s="62">
        <v>164</v>
      </c>
    </row>
    <row r="378" spans="1:40" x14ac:dyDescent="0.25">
      <c r="A378" s="11" t="s">
        <v>216</v>
      </c>
      <c r="B378" s="10" t="s">
        <v>760</v>
      </c>
      <c r="C378" s="62" t="s">
        <v>480</v>
      </c>
      <c r="D378" s="27">
        <v>3</v>
      </c>
      <c r="E378" s="13">
        <v>4</v>
      </c>
      <c r="F378" s="6" t="s">
        <v>210</v>
      </c>
      <c r="G378" s="54" t="s">
        <v>229</v>
      </c>
      <c r="H378" s="54" t="s">
        <v>229</v>
      </c>
      <c r="I378" s="62">
        <v>382</v>
      </c>
      <c r="J378" s="62">
        <v>107.5</v>
      </c>
      <c r="K378" s="62">
        <v>121</v>
      </c>
      <c r="L378" s="62">
        <v>2.81</v>
      </c>
      <c r="M378" s="62">
        <v>8.2899999999999991</v>
      </c>
      <c r="N378" s="62">
        <v>4.2699999999999996</v>
      </c>
      <c r="O378" s="62">
        <v>1.88</v>
      </c>
      <c r="P378" s="62">
        <v>21.7</v>
      </c>
      <c r="Q378" s="62">
        <v>8.75</v>
      </c>
      <c r="R378" s="62">
        <v>5.03</v>
      </c>
      <c r="S378" s="62">
        <v>1.54</v>
      </c>
      <c r="T378" s="62">
        <v>46.2</v>
      </c>
      <c r="U378" s="62">
        <v>0.62</v>
      </c>
      <c r="V378" s="62">
        <v>8.43</v>
      </c>
      <c r="W378" s="62">
        <v>45.2</v>
      </c>
      <c r="X378" s="62">
        <v>11.3</v>
      </c>
      <c r="Y378" s="62">
        <v>74.099999999999994</v>
      </c>
      <c r="Z378" s="62">
        <v>39.700000000000003</v>
      </c>
      <c r="AA378" s="62">
        <v>8.32</v>
      </c>
      <c r="AB378" s="62">
        <v>2.2999999999999998</v>
      </c>
      <c r="AC378" s="62">
        <v>34.299999999999997</v>
      </c>
      <c r="AD378" s="62">
        <v>0.6</v>
      </c>
      <c r="AE378" s="62">
        <v>1.39</v>
      </c>
      <c r="AF378" s="62">
        <v>8.7200000000000006</v>
      </c>
      <c r="AG378" s="62">
        <v>0.42</v>
      </c>
      <c r="AH378" s="62">
        <v>0.59</v>
      </c>
      <c r="AI378" s="62">
        <v>3.05</v>
      </c>
      <c r="AJ378" s="62">
        <v>246</v>
      </c>
      <c r="AK378" s="62">
        <v>1.8</v>
      </c>
      <c r="AL378" s="62">
        <v>43.1</v>
      </c>
      <c r="AM378" s="62">
        <v>4.09</v>
      </c>
      <c r="AN378" s="62">
        <v>192</v>
      </c>
    </row>
    <row r="379" spans="1:40" x14ac:dyDescent="0.25">
      <c r="A379" s="11" t="s">
        <v>216</v>
      </c>
      <c r="B379" s="10" t="s">
        <v>760</v>
      </c>
      <c r="C379" s="62" t="s">
        <v>481</v>
      </c>
      <c r="D379" s="27">
        <v>4</v>
      </c>
      <c r="E379" s="13">
        <v>5</v>
      </c>
      <c r="F379" s="6" t="s">
        <v>210</v>
      </c>
      <c r="G379" s="54" t="s">
        <v>229</v>
      </c>
      <c r="H379" s="54" t="s">
        <v>229</v>
      </c>
      <c r="I379" s="62">
        <v>400</v>
      </c>
      <c r="J379" s="62">
        <v>70.7</v>
      </c>
      <c r="K379" s="62">
        <v>80</v>
      </c>
      <c r="L379" s="62">
        <v>3.43</v>
      </c>
      <c r="M379" s="62">
        <v>9.77</v>
      </c>
      <c r="N379" s="62">
        <v>5.53</v>
      </c>
      <c r="O379" s="62">
        <v>2.09</v>
      </c>
      <c r="P379" s="62">
        <v>21.6</v>
      </c>
      <c r="Q379" s="62">
        <v>9.9700000000000006</v>
      </c>
      <c r="R379" s="62">
        <v>5.75</v>
      </c>
      <c r="S379" s="62">
        <v>1.87</v>
      </c>
      <c r="T379" s="62">
        <v>50.5</v>
      </c>
      <c r="U379" s="62">
        <v>0.76</v>
      </c>
      <c r="V379" s="62">
        <v>9.59</v>
      </c>
      <c r="W379" s="62">
        <v>50.1</v>
      </c>
      <c r="X379" s="62">
        <v>12.55</v>
      </c>
      <c r="Y379" s="62">
        <v>85</v>
      </c>
      <c r="Z379" s="62">
        <v>23.9</v>
      </c>
      <c r="AA379" s="62">
        <v>10.75</v>
      </c>
      <c r="AB379" s="62">
        <v>4.7</v>
      </c>
      <c r="AC379" s="62">
        <v>62.2</v>
      </c>
      <c r="AD379" s="62">
        <v>0.8</v>
      </c>
      <c r="AE379" s="62">
        <v>1.7</v>
      </c>
      <c r="AF379" s="62">
        <v>8.98</v>
      </c>
      <c r="AG379" s="62">
        <v>0.33</v>
      </c>
      <c r="AH379" s="62">
        <v>0.7</v>
      </c>
      <c r="AI379" s="62">
        <v>3.72</v>
      </c>
      <c r="AJ379" s="62">
        <v>246</v>
      </c>
      <c r="AK379" s="62">
        <v>2.2000000000000002</v>
      </c>
      <c r="AL379" s="62">
        <v>51.4</v>
      </c>
      <c r="AM379" s="62">
        <v>4.9800000000000004</v>
      </c>
      <c r="AN379" s="62">
        <v>206</v>
      </c>
    </row>
    <row r="380" spans="1:40" x14ac:dyDescent="0.25">
      <c r="A380" s="11" t="s">
        <v>216</v>
      </c>
      <c r="B380" s="10" t="s">
        <v>760</v>
      </c>
      <c r="C380" s="62" t="s">
        <v>482</v>
      </c>
      <c r="D380" s="27">
        <v>5</v>
      </c>
      <c r="E380" s="13">
        <v>6</v>
      </c>
      <c r="F380" s="6" t="s">
        <v>210</v>
      </c>
      <c r="G380" s="54" t="s">
        <v>229</v>
      </c>
      <c r="H380" s="54" t="s">
        <v>229</v>
      </c>
      <c r="I380" s="62">
        <v>308</v>
      </c>
      <c r="J380" s="62">
        <v>56.1</v>
      </c>
      <c r="K380" s="62">
        <v>60</v>
      </c>
      <c r="L380" s="62">
        <v>3.62</v>
      </c>
      <c r="M380" s="62">
        <v>4.96</v>
      </c>
      <c r="N380" s="62">
        <v>3.17</v>
      </c>
      <c r="O380" s="62">
        <v>1.06</v>
      </c>
      <c r="P380" s="62">
        <v>15.5</v>
      </c>
      <c r="Q380" s="62">
        <v>5.68</v>
      </c>
      <c r="R380" s="62">
        <v>6.04</v>
      </c>
      <c r="S380" s="62">
        <v>1.1000000000000001</v>
      </c>
      <c r="T380" s="62">
        <v>28.7</v>
      </c>
      <c r="U380" s="62">
        <v>0.49</v>
      </c>
      <c r="V380" s="62">
        <v>8.77</v>
      </c>
      <c r="W380" s="62">
        <v>27.1</v>
      </c>
      <c r="X380" s="62">
        <v>6.78</v>
      </c>
      <c r="Y380" s="62">
        <v>83.8</v>
      </c>
      <c r="Z380" s="62">
        <v>9.1999999999999993</v>
      </c>
      <c r="AA380" s="62">
        <v>5.24</v>
      </c>
      <c r="AB380" s="62">
        <v>2.7</v>
      </c>
      <c r="AC380" s="62">
        <v>71</v>
      </c>
      <c r="AD380" s="62">
        <v>0.7</v>
      </c>
      <c r="AE380" s="62">
        <v>0.77</v>
      </c>
      <c r="AF380" s="62">
        <v>9.52</v>
      </c>
      <c r="AG380" s="62">
        <v>0.23</v>
      </c>
      <c r="AH380" s="62">
        <v>0.39</v>
      </c>
      <c r="AI380" s="62">
        <v>3.19</v>
      </c>
      <c r="AJ380" s="62">
        <v>90</v>
      </c>
      <c r="AK380" s="62">
        <v>2</v>
      </c>
      <c r="AL380" s="62">
        <v>30.1</v>
      </c>
      <c r="AM380" s="62">
        <v>2.98</v>
      </c>
      <c r="AN380" s="62">
        <v>211</v>
      </c>
    </row>
    <row r="381" spans="1:40" x14ac:dyDescent="0.25">
      <c r="A381" s="11" t="s">
        <v>216</v>
      </c>
      <c r="B381" s="10" t="s">
        <v>760</v>
      </c>
      <c r="C381" s="62" t="s">
        <v>483</v>
      </c>
      <c r="D381" s="27">
        <v>7</v>
      </c>
      <c r="E381" s="13">
        <v>8</v>
      </c>
      <c r="F381" s="6" t="s">
        <v>210</v>
      </c>
      <c r="G381" s="54" t="s">
        <v>229</v>
      </c>
      <c r="H381" s="54" t="s">
        <v>229</v>
      </c>
      <c r="I381" s="62">
        <v>1845</v>
      </c>
      <c r="J381" s="62">
        <v>108.5</v>
      </c>
      <c r="K381" s="62">
        <v>24</v>
      </c>
      <c r="L381" s="62">
        <v>3.61</v>
      </c>
      <c r="M381" s="62">
        <v>7.94</v>
      </c>
      <c r="N381" s="62">
        <v>4.55</v>
      </c>
      <c r="O381" s="62">
        <v>0.64</v>
      </c>
      <c r="P381" s="62">
        <v>17.5</v>
      </c>
      <c r="Q381" s="62">
        <v>8.07</v>
      </c>
      <c r="R381" s="62">
        <v>8.74</v>
      </c>
      <c r="S381" s="62">
        <v>1.59</v>
      </c>
      <c r="T381" s="62">
        <v>49.5</v>
      </c>
      <c r="U381" s="62">
        <v>0.6</v>
      </c>
      <c r="V381" s="62">
        <v>14.75</v>
      </c>
      <c r="W381" s="62">
        <v>49.4</v>
      </c>
      <c r="X381" s="62">
        <v>12.65</v>
      </c>
      <c r="Y381" s="62">
        <v>79.7</v>
      </c>
      <c r="Z381" s="62">
        <v>6.8</v>
      </c>
      <c r="AA381" s="62">
        <v>9.57</v>
      </c>
      <c r="AB381" s="62">
        <v>5.3</v>
      </c>
      <c r="AC381" s="62">
        <v>318</v>
      </c>
      <c r="AD381" s="62">
        <v>1.2</v>
      </c>
      <c r="AE381" s="62">
        <v>1.26</v>
      </c>
      <c r="AF381" s="62">
        <v>21</v>
      </c>
      <c r="AG381" s="62">
        <v>0.16</v>
      </c>
      <c r="AH381" s="62">
        <v>0.62</v>
      </c>
      <c r="AI381" s="62">
        <v>4.4800000000000004</v>
      </c>
      <c r="AJ381" s="62">
        <v>63</v>
      </c>
      <c r="AK381" s="62">
        <v>1.3</v>
      </c>
      <c r="AL381" s="62">
        <v>41.5</v>
      </c>
      <c r="AM381" s="62">
        <v>3.94</v>
      </c>
      <c r="AN381" s="62">
        <v>283</v>
      </c>
    </row>
    <row r="382" spans="1:40" x14ac:dyDescent="0.25">
      <c r="A382" s="11" t="s">
        <v>216</v>
      </c>
      <c r="B382" s="10" t="s">
        <v>760</v>
      </c>
      <c r="C382" s="62" t="s">
        <v>484</v>
      </c>
      <c r="D382" s="27">
        <v>9</v>
      </c>
      <c r="E382" s="13">
        <v>10</v>
      </c>
      <c r="F382" s="6" t="s">
        <v>210</v>
      </c>
      <c r="G382" s="54" t="s">
        <v>229</v>
      </c>
      <c r="H382" s="54" t="s">
        <v>229</v>
      </c>
      <c r="I382" s="62">
        <v>412</v>
      </c>
      <c r="J382" s="62">
        <v>62</v>
      </c>
      <c r="K382" s="62">
        <v>76</v>
      </c>
      <c r="L382" s="62">
        <v>3.85</v>
      </c>
      <c r="M382" s="62">
        <v>6.14</v>
      </c>
      <c r="N382" s="62">
        <v>3.79</v>
      </c>
      <c r="O382" s="62">
        <v>0.99</v>
      </c>
      <c r="P382" s="62">
        <v>17.600000000000001</v>
      </c>
      <c r="Q382" s="62">
        <v>6.36</v>
      </c>
      <c r="R382" s="62">
        <v>6.04</v>
      </c>
      <c r="S382" s="62">
        <v>1.22</v>
      </c>
      <c r="T382" s="62">
        <v>30.1</v>
      </c>
      <c r="U382" s="62">
        <v>0.46</v>
      </c>
      <c r="V382" s="62">
        <v>8.86</v>
      </c>
      <c r="W382" s="62">
        <v>30.5</v>
      </c>
      <c r="X382" s="62">
        <v>7.5</v>
      </c>
      <c r="Y382" s="62">
        <v>66.900000000000006</v>
      </c>
      <c r="Z382" s="62">
        <v>20.399999999999999</v>
      </c>
      <c r="AA382" s="62">
        <v>5.9</v>
      </c>
      <c r="AB382" s="62">
        <v>3.3</v>
      </c>
      <c r="AC382" s="62">
        <v>99.2</v>
      </c>
      <c r="AD382" s="62">
        <v>0.8</v>
      </c>
      <c r="AE382" s="62">
        <v>0.83</v>
      </c>
      <c r="AF382" s="62">
        <v>10.8</v>
      </c>
      <c r="AG382" s="62">
        <v>0.28999999999999998</v>
      </c>
      <c r="AH382" s="62">
        <v>0.56999999999999995</v>
      </c>
      <c r="AI382" s="62">
        <v>3.55</v>
      </c>
      <c r="AJ382" s="62">
        <v>211</v>
      </c>
      <c r="AK382" s="62">
        <v>2.1</v>
      </c>
      <c r="AL382" s="62">
        <v>34.799999999999997</v>
      </c>
      <c r="AM382" s="62">
        <v>3.94</v>
      </c>
      <c r="AN382" s="62">
        <v>221</v>
      </c>
    </row>
    <row r="383" spans="1:40" x14ac:dyDescent="0.25">
      <c r="A383" s="11" t="s">
        <v>216</v>
      </c>
      <c r="B383" s="10" t="s">
        <v>760</v>
      </c>
      <c r="C383" s="62" t="s">
        <v>485</v>
      </c>
      <c r="D383" s="27">
        <v>11</v>
      </c>
      <c r="E383" s="13">
        <v>12</v>
      </c>
      <c r="F383" s="6" t="s">
        <v>210</v>
      </c>
      <c r="G383" s="54" t="s">
        <v>229</v>
      </c>
      <c r="H383" s="54" t="s">
        <v>229</v>
      </c>
      <c r="I383" s="62">
        <v>459</v>
      </c>
      <c r="J383" s="62">
        <v>45.5</v>
      </c>
      <c r="K383" s="62">
        <v>71</v>
      </c>
      <c r="L383" s="62">
        <v>5.22</v>
      </c>
      <c r="M383" s="62">
        <v>4.43</v>
      </c>
      <c r="N383" s="62">
        <v>2.5099999999999998</v>
      </c>
      <c r="O383" s="62">
        <v>0.71</v>
      </c>
      <c r="P383" s="62">
        <v>15.3</v>
      </c>
      <c r="Q383" s="62">
        <v>3.61</v>
      </c>
      <c r="R383" s="62">
        <v>4.0199999999999996</v>
      </c>
      <c r="S383" s="62">
        <v>0.92</v>
      </c>
      <c r="T383" s="62">
        <v>21.2</v>
      </c>
      <c r="U383" s="62">
        <v>0.41</v>
      </c>
      <c r="V383" s="62">
        <v>7.57</v>
      </c>
      <c r="W383" s="62">
        <v>18.8</v>
      </c>
      <c r="X383" s="62">
        <v>5.08</v>
      </c>
      <c r="Y383" s="62">
        <v>82.7</v>
      </c>
      <c r="Z383" s="62">
        <v>19.600000000000001</v>
      </c>
      <c r="AA383" s="62">
        <v>4.6399999999999997</v>
      </c>
      <c r="AB383" s="62">
        <v>2.6</v>
      </c>
      <c r="AC383" s="62">
        <v>112</v>
      </c>
      <c r="AD383" s="62">
        <v>0.5</v>
      </c>
      <c r="AE383" s="62">
        <v>0.6</v>
      </c>
      <c r="AF383" s="62">
        <v>6.77</v>
      </c>
      <c r="AG383" s="62">
        <v>0.27</v>
      </c>
      <c r="AH383" s="62">
        <v>0.42</v>
      </c>
      <c r="AI383" s="62">
        <v>2.97</v>
      </c>
      <c r="AJ383" s="62">
        <v>167</v>
      </c>
      <c r="AK383" s="62">
        <v>1.2</v>
      </c>
      <c r="AL383" s="62">
        <v>26.7</v>
      </c>
      <c r="AM383" s="62">
        <v>2.89</v>
      </c>
      <c r="AN383" s="62">
        <v>164</v>
      </c>
    </row>
    <row r="384" spans="1:40" x14ac:dyDescent="0.25">
      <c r="A384" s="11" t="s">
        <v>216</v>
      </c>
      <c r="B384" s="10" t="s">
        <v>760</v>
      </c>
      <c r="C384" s="62" t="s">
        <v>486</v>
      </c>
      <c r="D384" s="27">
        <v>12</v>
      </c>
      <c r="E384" s="13">
        <v>13</v>
      </c>
      <c r="F384" s="6" t="s">
        <v>210</v>
      </c>
      <c r="G384" s="54" t="s">
        <v>229</v>
      </c>
      <c r="H384" s="54" t="s">
        <v>229</v>
      </c>
      <c r="I384" s="62">
        <v>424</v>
      </c>
      <c r="J384" s="62">
        <v>51</v>
      </c>
      <c r="K384" s="62">
        <v>117</v>
      </c>
      <c r="L384" s="62">
        <v>3.3</v>
      </c>
      <c r="M384" s="62">
        <v>5.8</v>
      </c>
      <c r="N384" s="62">
        <v>3.19</v>
      </c>
      <c r="O384" s="62">
        <v>1.1200000000000001</v>
      </c>
      <c r="P384" s="62">
        <v>20.100000000000001</v>
      </c>
      <c r="Q384" s="62">
        <v>5.74</v>
      </c>
      <c r="R384" s="62">
        <v>4.0999999999999996</v>
      </c>
      <c r="S384" s="62">
        <v>1.24</v>
      </c>
      <c r="T384" s="62">
        <v>25.5</v>
      </c>
      <c r="U384" s="62">
        <v>0.41</v>
      </c>
      <c r="V384" s="62">
        <v>8.1199999999999992</v>
      </c>
      <c r="W384" s="62">
        <v>26.7</v>
      </c>
      <c r="X384" s="62">
        <v>6.42</v>
      </c>
      <c r="Y384" s="62">
        <v>62.8</v>
      </c>
      <c r="Z384" s="62">
        <v>42.1</v>
      </c>
      <c r="AA384" s="62">
        <v>6.3</v>
      </c>
      <c r="AB384" s="62">
        <v>2.5</v>
      </c>
      <c r="AC384" s="62">
        <v>188.5</v>
      </c>
      <c r="AD384" s="62">
        <v>0.6</v>
      </c>
      <c r="AE384" s="62">
        <v>0.92</v>
      </c>
      <c r="AF384" s="62">
        <v>6.69</v>
      </c>
      <c r="AG384" s="62">
        <v>0.41</v>
      </c>
      <c r="AH384" s="62">
        <v>0.45</v>
      </c>
      <c r="AI384" s="62">
        <v>2.48</v>
      </c>
      <c r="AJ384" s="62">
        <v>246</v>
      </c>
      <c r="AK384" s="62">
        <v>1.8</v>
      </c>
      <c r="AL384" s="62">
        <v>32</v>
      </c>
      <c r="AM384" s="62">
        <v>3.07</v>
      </c>
      <c r="AN384" s="62">
        <v>160</v>
      </c>
    </row>
    <row r="385" spans="1:40" x14ac:dyDescent="0.25">
      <c r="A385" s="11" t="s">
        <v>216</v>
      </c>
      <c r="B385" s="10" t="s">
        <v>761</v>
      </c>
      <c r="C385" s="62" t="s">
        <v>487</v>
      </c>
      <c r="D385" s="27">
        <v>1</v>
      </c>
      <c r="E385" s="13">
        <v>2</v>
      </c>
      <c r="F385" s="6" t="s">
        <v>210</v>
      </c>
      <c r="G385" s="54" t="s">
        <v>229</v>
      </c>
      <c r="H385" s="54" t="s">
        <v>229</v>
      </c>
      <c r="I385" s="62">
        <v>309</v>
      </c>
      <c r="J385" s="62">
        <v>44.6</v>
      </c>
      <c r="K385" s="62">
        <v>123</v>
      </c>
      <c r="L385" s="62">
        <v>2.2999999999999998</v>
      </c>
      <c r="M385" s="62">
        <v>5.05</v>
      </c>
      <c r="N385" s="62">
        <v>2.4300000000000002</v>
      </c>
      <c r="O385" s="62">
        <v>0.84</v>
      </c>
      <c r="P385" s="62">
        <v>18.8</v>
      </c>
      <c r="Q385" s="62">
        <v>4.5999999999999996</v>
      </c>
      <c r="R385" s="62">
        <v>7.71</v>
      </c>
      <c r="S385" s="62">
        <v>0.95</v>
      </c>
      <c r="T385" s="62">
        <v>23.4</v>
      </c>
      <c r="U385" s="62">
        <v>0.38</v>
      </c>
      <c r="V385" s="62">
        <v>13.35</v>
      </c>
      <c r="W385" s="62">
        <v>23.2</v>
      </c>
      <c r="X385" s="62">
        <v>5.85</v>
      </c>
      <c r="Y385" s="62">
        <v>48.8</v>
      </c>
      <c r="Z385" s="62">
        <v>30.8</v>
      </c>
      <c r="AA385" s="62">
        <v>4.8</v>
      </c>
      <c r="AB385" s="62">
        <v>2.4</v>
      </c>
      <c r="AC385" s="62">
        <v>71.900000000000006</v>
      </c>
      <c r="AD385" s="62">
        <v>1</v>
      </c>
      <c r="AE385" s="62">
        <v>0.61</v>
      </c>
      <c r="AF385" s="62">
        <v>9.52</v>
      </c>
      <c r="AG385" s="62">
        <v>0.69</v>
      </c>
      <c r="AH385" s="62">
        <v>0.42</v>
      </c>
      <c r="AI385" s="62">
        <v>2.62</v>
      </c>
      <c r="AJ385" s="62">
        <v>320</v>
      </c>
      <c r="AK385" s="62">
        <v>5.0999999999999996</v>
      </c>
      <c r="AL385" s="62">
        <v>25.3</v>
      </c>
      <c r="AM385" s="62">
        <v>2.74</v>
      </c>
      <c r="AN385" s="62">
        <v>300</v>
      </c>
    </row>
    <row r="386" spans="1:40" x14ac:dyDescent="0.25">
      <c r="A386" s="11" t="s">
        <v>216</v>
      </c>
      <c r="B386" s="10" t="s">
        <v>761</v>
      </c>
      <c r="C386" s="62" t="s">
        <v>488</v>
      </c>
      <c r="D386" s="27">
        <v>3</v>
      </c>
      <c r="E386" s="13">
        <v>4</v>
      </c>
      <c r="F386" s="6" t="s">
        <v>210</v>
      </c>
      <c r="G386" s="54" t="s">
        <v>229</v>
      </c>
      <c r="H386" s="54" t="s">
        <v>229</v>
      </c>
      <c r="I386" s="62">
        <v>485</v>
      </c>
      <c r="J386" s="62">
        <v>77.7</v>
      </c>
      <c r="K386" s="62">
        <v>55</v>
      </c>
      <c r="L386" s="62">
        <v>4.88</v>
      </c>
      <c r="M386" s="62">
        <v>6.15</v>
      </c>
      <c r="N386" s="62">
        <v>3.8</v>
      </c>
      <c r="O386" s="62">
        <v>1.1599999999999999</v>
      </c>
      <c r="P386" s="62">
        <v>17.600000000000001</v>
      </c>
      <c r="Q386" s="62">
        <v>5.68</v>
      </c>
      <c r="R386" s="62">
        <v>6.19</v>
      </c>
      <c r="S386" s="62">
        <v>1.1599999999999999</v>
      </c>
      <c r="T386" s="62">
        <v>37.700000000000003</v>
      </c>
      <c r="U386" s="62">
        <v>0.57999999999999996</v>
      </c>
      <c r="V386" s="62">
        <v>10.8</v>
      </c>
      <c r="W386" s="62">
        <v>33.799999999999997</v>
      </c>
      <c r="X386" s="62">
        <v>9.2799999999999994</v>
      </c>
      <c r="Y386" s="62">
        <v>95.7</v>
      </c>
      <c r="Z386" s="62">
        <v>12.7</v>
      </c>
      <c r="AA386" s="62">
        <v>7.24</v>
      </c>
      <c r="AB386" s="62">
        <v>3.1</v>
      </c>
      <c r="AC386" s="62">
        <v>46</v>
      </c>
      <c r="AD386" s="62">
        <v>0.8</v>
      </c>
      <c r="AE386" s="62">
        <v>0.93</v>
      </c>
      <c r="AF386" s="62">
        <v>12.35</v>
      </c>
      <c r="AG386" s="62">
        <v>0.26</v>
      </c>
      <c r="AH386" s="62">
        <v>0.52</v>
      </c>
      <c r="AI386" s="62">
        <v>5.21</v>
      </c>
      <c r="AJ386" s="62">
        <v>103</v>
      </c>
      <c r="AK386" s="62">
        <v>2</v>
      </c>
      <c r="AL386" s="62">
        <v>32.700000000000003</v>
      </c>
      <c r="AM386" s="62">
        <v>3.38</v>
      </c>
      <c r="AN386" s="62">
        <v>209</v>
      </c>
    </row>
    <row r="387" spans="1:40" x14ac:dyDescent="0.25">
      <c r="A387" s="11" t="s">
        <v>216</v>
      </c>
      <c r="B387" s="10" t="s">
        <v>761</v>
      </c>
      <c r="C387" s="62" t="s">
        <v>489</v>
      </c>
      <c r="D387" s="27">
        <v>6</v>
      </c>
      <c r="E387" s="13">
        <v>7</v>
      </c>
      <c r="F387" s="6" t="s">
        <v>210</v>
      </c>
      <c r="G387" s="54" t="s">
        <v>229</v>
      </c>
      <c r="H387" s="54" t="s">
        <v>229</v>
      </c>
      <c r="I387" s="62">
        <v>394</v>
      </c>
      <c r="J387" s="62">
        <v>54.1</v>
      </c>
      <c r="K387" s="62">
        <v>57</v>
      </c>
      <c r="L387" s="62">
        <v>5.0599999999999996</v>
      </c>
      <c r="M387" s="62">
        <v>4.87</v>
      </c>
      <c r="N387" s="62">
        <v>2.85</v>
      </c>
      <c r="O387" s="62">
        <v>0.93</v>
      </c>
      <c r="P387" s="62">
        <v>18.2</v>
      </c>
      <c r="Q387" s="62">
        <v>4.63</v>
      </c>
      <c r="R387" s="62">
        <v>5.22</v>
      </c>
      <c r="S387" s="62">
        <v>0.85</v>
      </c>
      <c r="T387" s="62">
        <v>25.3</v>
      </c>
      <c r="U387" s="62">
        <v>0.3</v>
      </c>
      <c r="V387" s="62">
        <v>9.6999999999999993</v>
      </c>
      <c r="W387" s="62">
        <v>26.2</v>
      </c>
      <c r="X387" s="62">
        <v>6.62</v>
      </c>
      <c r="Y387" s="62">
        <v>114</v>
      </c>
      <c r="Z387" s="62">
        <v>13.1</v>
      </c>
      <c r="AA387" s="62">
        <v>4.6100000000000003</v>
      </c>
      <c r="AB387" s="62">
        <v>3.4</v>
      </c>
      <c r="AC387" s="62">
        <v>26.8</v>
      </c>
      <c r="AD387" s="62">
        <v>0.9</v>
      </c>
      <c r="AE387" s="62">
        <v>0.74</v>
      </c>
      <c r="AF387" s="62">
        <v>11.8</v>
      </c>
      <c r="AG387" s="62">
        <v>0.28000000000000003</v>
      </c>
      <c r="AH387" s="62">
        <v>0.48</v>
      </c>
      <c r="AI387" s="62">
        <v>4.53</v>
      </c>
      <c r="AJ387" s="62">
        <v>107</v>
      </c>
      <c r="AK387" s="62">
        <v>2.1</v>
      </c>
      <c r="AL387" s="62">
        <v>26.2</v>
      </c>
      <c r="AM387" s="62">
        <v>3.43</v>
      </c>
      <c r="AN387" s="62">
        <v>181</v>
      </c>
    </row>
    <row r="388" spans="1:40" x14ac:dyDescent="0.25">
      <c r="A388" s="11" t="s">
        <v>216</v>
      </c>
      <c r="B388" s="10" t="s">
        <v>761</v>
      </c>
      <c r="C388" s="62" t="s">
        <v>490</v>
      </c>
      <c r="D388" s="27">
        <v>9</v>
      </c>
      <c r="E388" s="13">
        <v>10</v>
      </c>
      <c r="F388" s="6" t="s">
        <v>210</v>
      </c>
      <c r="G388" s="54" t="s">
        <v>229</v>
      </c>
      <c r="H388" s="54" t="s">
        <v>229</v>
      </c>
      <c r="I388" s="62">
        <v>390</v>
      </c>
      <c r="J388" s="62">
        <v>81.599999999999994</v>
      </c>
      <c r="K388" s="62">
        <v>47</v>
      </c>
      <c r="L388" s="62">
        <v>4.12</v>
      </c>
      <c r="M388" s="62">
        <v>6.75</v>
      </c>
      <c r="N388" s="62">
        <v>3.69</v>
      </c>
      <c r="O388" s="62">
        <v>1.48</v>
      </c>
      <c r="P388" s="62">
        <v>17.399999999999999</v>
      </c>
      <c r="Q388" s="62">
        <v>7.47</v>
      </c>
      <c r="R388" s="62">
        <v>4.7</v>
      </c>
      <c r="S388" s="62">
        <v>1.53</v>
      </c>
      <c r="T388" s="62">
        <v>39.9</v>
      </c>
      <c r="U388" s="62">
        <v>0.46</v>
      </c>
      <c r="V388" s="62">
        <v>9.49</v>
      </c>
      <c r="W388" s="62">
        <v>41.4</v>
      </c>
      <c r="X388" s="62">
        <v>10.55</v>
      </c>
      <c r="Y388" s="62">
        <v>122</v>
      </c>
      <c r="Z388" s="62">
        <v>11.2</v>
      </c>
      <c r="AA388" s="62">
        <v>8.89</v>
      </c>
      <c r="AB388" s="62">
        <v>3.4</v>
      </c>
      <c r="AC388" s="62">
        <v>35.700000000000003</v>
      </c>
      <c r="AD388" s="62">
        <v>0.7</v>
      </c>
      <c r="AE388" s="62">
        <v>1.1399999999999999</v>
      </c>
      <c r="AF388" s="62">
        <v>9.6999999999999993</v>
      </c>
      <c r="AG388" s="62">
        <v>0.28999999999999998</v>
      </c>
      <c r="AH388" s="62">
        <v>0.48</v>
      </c>
      <c r="AI388" s="62">
        <v>5.27</v>
      </c>
      <c r="AJ388" s="62">
        <v>105</v>
      </c>
      <c r="AK388" s="62">
        <v>2.1</v>
      </c>
      <c r="AL388" s="62">
        <v>34.299999999999997</v>
      </c>
      <c r="AM388" s="62">
        <v>3.08</v>
      </c>
      <c r="AN388" s="62">
        <v>191</v>
      </c>
    </row>
    <row r="389" spans="1:40" x14ac:dyDescent="0.25">
      <c r="A389" s="11" t="s">
        <v>216</v>
      </c>
      <c r="B389" s="10" t="s">
        <v>761</v>
      </c>
      <c r="C389" s="62" t="s">
        <v>491</v>
      </c>
      <c r="D389" s="27">
        <v>12</v>
      </c>
      <c r="E389" s="13">
        <v>13</v>
      </c>
      <c r="F389" s="6" t="s">
        <v>210</v>
      </c>
      <c r="G389" s="54" t="s">
        <v>229</v>
      </c>
      <c r="H389" s="54" t="s">
        <v>229</v>
      </c>
      <c r="I389" s="62">
        <v>339</v>
      </c>
      <c r="J389" s="62">
        <v>31.1</v>
      </c>
      <c r="K389" s="62">
        <v>41</v>
      </c>
      <c r="L389" s="62">
        <v>9.16</v>
      </c>
      <c r="M389" s="62">
        <v>4.1100000000000003</v>
      </c>
      <c r="N389" s="62">
        <v>2.87</v>
      </c>
      <c r="O389" s="62">
        <v>0.5</v>
      </c>
      <c r="P389" s="62">
        <v>13.3</v>
      </c>
      <c r="Q389" s="62">
        <v>3.37</v>
      </c>
      <c r="R389" s="62">
        <v>5.24</v>
      </c>
      <c r="S389" s="62">
        <v>0.84</v>
      </c>
      <c r="T389" s="62">
        <v>15.1</v>
      </c>
      <c r="U389" s="62">
        <v>0.4</v>
      </c>
      <c r="V389" s="62">
        <v>7.89</v>
      </c>
      <c r="W389" s="62">
        <v>15</v>
      </c>
      <c r="X389" s="62">
        <v>3.35</v>
      </c>
      <c r="Y389" s="62">
        <v>107.5</v>
      </c>
      <c r="Z389" s="62">
        <v>7</v>
      </c>
      <c r="AA389" s="62">
        <v>3.04</v>
      </c>
      <c r="AB389" s="62">
        <v>2.2999999999999998</v>
      </c>
      <c r="AC389" s="62">
        <v>30.3</v>
      </c>
      <c r="AD389" s="62">
        <v>0.8</v>
      </c>
      <c r="AE389" s="62">
        <v>0.52</v>
      </c>
      <c r="AF389" s="62">
        <v>9.52</v>
      </c>
      <c r="AG389" s="62">
        <v>0.21</v>
      </c>
      <c r="AH389" s="62">
        <v>0.43</v>
      </c>
      <c r="AI389" s="62">
        <v>2.9</v>
      </c>
      <c r="AJ389" s="62">
        <v>86</v>
      </c>
      <c r="AK389" s="62">
        <v>1.3</v>
      </c>
      <c r="AL389" s="62">
        <v>25.3</v>
      </c>
      <c r="AM389" s="62">
        <v>3.02</v>
      </c>
      <c r="AN389" s="62">
        <v>189</v>
      </c>
    </row>
    <row r="390" spans="1:40" x14ac:dyDescent="0.25">
      <c r="A390" s="11" t="s">
        <v>216</v>
      </c>
      <c r="B390" s="10" t="s">
        <v>761</v>
      </c>
      <c r="C390" s="62" t="s">
        <v>492</v>
      </c>
      <c r="D390" s="27">
        <v>15</v>
      </c>
      <c r="E390" s="13">
        <v>16</v>
      </c>
      <c r="F390" s="6" t="s">
        <v>210</v>
      </c>
      <c r="G390" s="54" t="s">
        <v>229</v>
      </c>
      <c r="H390" s="54" t="s">
        <v>229</v>
      </c>
      <c r="I390" s="62">
        <v>386</v>
      </c>
      <c r="J390" s="62">
        <v>59.7</v>
      </c>
      <c r="K390" s="62">
        <v>34</v>
      </c>
      <c r="L390" s="62">
        <v>8.02</v>
      </c>
      <c r="M390" s="62">
        <v>4.3899999999999997</v>
      </c>
      <c r="N390" s="62">
        <v>2.63</v>
      </c>
      <c r="O390" s="62">
        <v>0.5</v>
      </c>
      <c r="P390" s="62">
        <v>15.5</v>
      </c>
      <c r="Q390" s="62">
        <v>3.9</v>
      </c>
      <c r="R390" s="62">
        <v>4.9000000000000004</v>
      </c>
      <c r="S390" s="62">
        <v>1.02</v>
      </c>
      <c r="T390" s="62">
        <v>23.3</v>
      </c>
      <c r="U390" s="62">
        <v>0.5</v>
      </c>
      <c r="V390" s="62">
        <v>8.56</v>
      </c>
      <c r="W390" s="62">
        <v>22.4</v>
      </c>
      <c r="X390" s="62">
        <v>5.39</v>
      </c>
      <c r="Y390" s="62">
        <v>107</v>
      </c>
      <c r="Z390" s="62">
        <v>9.1999999999999993</v>
      </c>
      <c r="AA390" s="62">
        <v>4.8600000000000003</v>
      </c>
      <c r="AB390" s="62">
        <v>3</v>
      </c>
      <c r="AC390" s="62">
        <v>26.7</v>
      </c>
      <c r="AD390" s="62">
        <v>0.8</v>
      </c>
      <c r="AE390" s="62">
        <v>0.63</v>
      </c>
      <c r="AF390" s="62">
        <v>9.8000000000000007</v>
      </c>
      <c r="AG390" s="62">
        <v>0.21</v>
      </c>
      <c r="AH390" s="62">
        <v>0.42</v>
      </c>
      <c r="AI390" s="62">
        <v>2.96</v>
      </c>
      <c r="AJ390" s="62">
        <v>66</v>
      </c>
      <c r="AK390" s="62">
        <v>1.4</v>
      </c>
      <c r="AL390" s="62">
        <v>26</v>
      </c>
      <c r="AM390" s="62">
        <v>2.4900000000000002</v>
      </c>
      <c r="AN390" s="62">
        <v>182</v>
      </c>
    </row>
    <row r="391" spans="1:40" x14ac:dyDescent="0.25">
      <c r="A391" s="11" t="s">
        <v>216</v>
      </c>
      <c r="B391" s="10" t="s">
        <v>761</v>
      </c>
      <c r="C391" s="62" t="s">
        <v>493</v>
      </c>
      <c r="D391" s="27">
        <v>18</v>
      </c>
      <c r="E391" s="13">
        <v>19</v>
      </c>
      <c r="F391" s="6" t="s">
        <v>210</v>
      </c>
      <c r="G391" s="54" t="s">
        <v>229</v>
      </c>
      <c r="H391" s="54" t="s">
        <v>229</v>
      </c>
      <c r="I391" s="62">
        <v>368</v>
      </c>
      <c r="J391" s="62">
        <v>47.6</v>
      </c>
      <c r="K391" s="62">
        <v>177</v>
      </c>
      <c r="L391" s="62">
        <v>6.95</v>
      </c>
      <c r="M391" s="62">
        <v>3.49</v>
      </c>
      <c r="N391" s="62">
        <v>2.2599999999999998</v>
      </c>
      <c r="O391" s="62">
        <v>0.74</v>
      </c>
      <c r="P391" s="62">
        <v>13.7</v>
      </c>
      <c r="Q391" s="62">
        <v>3.55</v>
      </c>
      <c r="R391" s="62">
        <v>4.29</v>
      </c>
      <c r="S391" s="62">
        <v>0.74</v>
      </c>
      <c r="T391" s="62">
        <v>21.4</v>
      </c>
      <c r="U391" s="62">
        <v>0.24</v>
      </c>
      <c r="V391" s="62">
        <v>10.3</v>
      </c>
      <c r="W391" s="62">
        <v>20.7</v>
      </c>
      <c r="X391" s="62">
        <v>5.25</v>
      </c>
      <c r="Y391" s="62">
        <v>125.5</v>
      </c>
      <c r="Z391" s="62">
        <v>6.9</v>
      </c>
      <c r="AA391" s="62">
        <v>3.27</v>
      </c>
      <c r="AB391" s="62">
        <v>2.6</v>
      </c>
      <c r="AC391" s="62">
        <v>36.4</v>
      </c>
      <c r="AD391" s="62">
        <v>0.8</v>
      </c>
      <c r="AE391" s="62">
        <v>0.54</v>
      </c>
      <c r="AF391" s="62">
        <v>10.35</v>
      </c>
      <c r="AG391" s="62">
        <v>0.27</v>
      </c>
      <c r="AH391" s="62">
        <v>0.32</v>
      </c>
      <c r="AI391" s="62">
        <v>2.5299999999999998</v>
      </c>
      <c r="AJ391" s="62">
        <v>136</v>
      </c>
      <c r="AK391" s="62">
        <v>2.5</v>
      </c>
      <c r="AL391" s="62">
        <v>20.9</v>
      </c>
      <c r="AM391" s="62">
        <v>2.17</v>
      </c>
      <c r="AN391" s="62">
        <v>166</v>
      </c>
    </row>
    <row r="392" spans="1:40" x14ac:dyDescent="0.25">
      <c r="A392" s="11" t="s">
        <v>216</v>
      </c>
      <c r="B392" s="10" t="s">
        <v>761</v>
      </c>
      <c r="C392" s="62" t="s">
        <v>494</v>
      </c>
      <c r="D392" s="27">
        <v>21</v>
      </c>
      <c r="E392" s="13">
        <v>22</v>
      </c>
      <c r="F392" s="6" t="s">
        <v>210</v>
      </c>
      <c r="G392" s="54" t="s">
        <v>229</v>
      </c>
      <c r="H392" s="54" t="s">
        <v>229</v>
      </c>
      <c r="I392" s="62">
        <v>418</v>
      </c>
      <c r="J392" s="62">
        <v>54.3</v>
      </c>
      <c r="K392" s="62">
        <v>103</v>
      </c>
      <c r="L392" s="62">
        <v>4.42</v>
      </c>
      <c r="M392" s="62">
        <v>5.19</v>
      </c>
      <c r="N392" s="62">
        <v>2.61</v>
      </c>
      <c r="O392" s="62">
        <v>0.83</v>
      </c>
      <c r="P392" s="62">
        <v>20.100000000000001</v>
      </c>
      <c r="Q392" s="62">
        <v>4.95</v>
      </c>
      <c r="R392" s="62">
        <v>6.5</v>
      </c>
      <c r="S392" s="62">
        <v>0.77</v>
      </c>
      <c r="T392" s="62">
        <v>27.7</v>
      </c>
      <c r="U392" s="62">
        <v>0.45</v>
      </c>
      <c r="V392" s="62">
        <v>10.15</v>
      </c>
      <c r="W392" s="62">
        <v>26</v>
      </c>
      <c r="X392" s="62">
        <v>6.84</v>
      </c>
      <c r="Y392" s="62">
        <v>117</v>
      </c>
      <c r="Z392" s="62">
        <v>10.5</v>
      </c>
      <c r="AA392" s="62">
        <v>4.9800000000000004</v>
      </c>
      <c r="AB392" s="62">
        <v>2.8</v>
      </c>
      <c r="AC392" s="62">
        <v>39.700000000000003</v>
      </c>
      <c r="AD392" s="62">
        <v>0.8</v>
      </c>
      <c r="AE392" s="62">
        <v>0.77</v>
      </c>
      <c r="AF392" s="62">
        <v>9.1300000000000008</v>
      </c>
      <c r="AG392" s="62">
        <v>0.3</v>
      </c>
      <c r="AH392" s="62">
        <v>0.38</v>
      </c>
      <c r="AI392" s="62">
        <v>4.25</v>
      </c>
      <c r="AJ392" s="62">
        <v>173</v>
      </c>
      <c r="AK392" s="62">
        <v>3.2</v>
      </c>
      <c r="AL392" s="62">
        <v>25.6</v>
      </c>
      <c r="AM392" s="62">
        <v>2.86</v>
      </c>
      <c r="AN392" s="62">
        <v>232</v>
      </c>
    </row>
    <row r="393" spans="1:40" x14ac:dyDescent="0.25">
      <c r="A393" s="11" t="s">
        <v>216</v>
      </c>
      <c r="B393" s="10" t="s">
        <v>761</v>
      </c>
      <c r="C393" s="62" t="s">
        <v>495</v>
      </c>
      <c r="D393" s="27">
        <v>24</v>
      </c>
      <c r="E393" s="13">
        <v>25</v>
      </c>
      <c r="F393" s="6" t="s">
        <v>210</v>
      </c>
      <c r="G393" s="54" t="s">
        <v>229</v>
      </c>
      <c r="H393" s="54" t="s">
        <v>229</v>
      </c>
      <c r="I393" s="62">
        <v>906</v>
      </c>
      <c r="J393" s="62">
        <v>63.1</v>
      </c>
      <c r="K393" s="62">
        <v>44</v>
      </c>
      <c r="L393" s="62">
        <v>5.29</v>
      </c>
      <c r="M393" s="62">
        <v>5.41</v>
      </c>
      <c r="N393" s="62">
        <v>3.49</v>
      </c>
      <c r="O393" s="62">
        <v>1.1200000000000001</v>
      </c>
      <c r="P393" s="62">
        <v>20.6</v>
      </c>
      <c r="Q393" s="62">
        <v>5.46</v>
      </c>
      <c r="R393" s="62">
        <v>6.58</v>
      </c>
      <c r="S393" s="62">
        <v>1.21</v>
      </c>
      <c r="T393" s="62">
        <v>28.5</v>
      </c>
      <c r="U393" s="62">
        <v>0.56999999999999995</v>
      </c>
      <c r="V393" s="62">
        <v>9.94</v>
      </c>
      <c r="W393" s="62">
        <v>28.3</v>
      </c>
      <c r="X393" s="62">
        <v>7.35</v>
      </c>
      <c r="Y393" s="62">
        <v>121.5</v>
      </c>
      <c r="Z393" s="62">
        <v>8.6999999999999993</v>
      </c>
      <c r="AA393" s="62">
        <v>6.16</v>
      </c>
      <c r="AB393" s="62">
        <v>3.4</v>
      </c>
      <c r="AC393" s="62">
        <v>49.3</v>
      </c>
      <c r="AD393" s="62">
        <v>0.8</v>
      </c>
      <c r="AE393" s="62">
        <v>0.93</v>
      </c>
      <c r="AF393" s="62">
        <v>10.5</v>
      </c>
      <c r="AG393" s="62">
        <v>0.25</v>
      </c>
      <c r="AH393" s="62">
        <v>0.49</v>
      </c>
      <c r="AI393" s="62">
        <v>3.44</v>
      </c>
      <c r="AJ393" s="62">
        <v>63</v>
      </c>
      <c r="AK393" s="62">
        <v>2.1</v>
      </c>
      <c r="AL393" s="62">
        <v>31.5</v>
      </c>
      <c r="AM393" s="62">
        <v>3.13</v>
      </c>
      <c r="AN393" s="62">
        <v>251</v>
      </c>
    </row>
    <row r="394" spans="1:40" x14ac:dyDescent="0.25">
      <c r="A394" s="11" t="s">
        <v>216</v>
      </c>
      <c r="B394" s="10" t="s">
        <v>761</v>
      </c>
      <c r="C394" s="62" t="s">
        <v>496</v>
      </c>
      <c r="D394" s="27">
        <v>27</v>
      </c>
      <c r="E394" s="13">
        <v>28</v>
      </c>
      <c r="F394" s="6" t="s">
        <v>210</v>
      </c>
      <c r="G394" s="54" t="s">
        <v>229</v>
      </c>
      <c r="H394" s="54" t="s">
        <v>229</v>
      </c>
      <c r="I394" s="62">
        <v>1140</v>
      </c>
      <c r="J394" s="62">
        <v>72.7</v>
      </c>
      <c r="K394" s="62">
        <v>35</v>
      </c>
      <c r="L394" s="62">
        <v>3.07</v>
      </c>
      <c r="M394" s="62">
        <v>6.18</v>
      </c>
      <c r="N394" s="62">
        <v>3.82</v>
      </c>
      <c r="O394" s="62">
        <v>1.22</v>
      </c>
      <c r="P394" s="62">
        <v>15</v>
      </c>
      <c r="Q394" s="62">
        <v>5.98</v>
      </c>
      <c r="R394" s="62">
        <v>6.18</v>
      </c>
      <c r="S394" s="62">
        <v>1.27</v>
      </c>
      <c r="T394" s="62">
        <v>30.7</v>
      </c>
      <c r="U394" s="62">
        <v>0.49</v>
      </c>
      <c r="V394" s="62">
        <v>10.6</v>
      </c>
      <c r="W394" s="62">
        <v>32.4</v>
      </c>
      <c r="X394" s="62">
        <v>7.95</v>
      </c>
      <c r="Y394" s="62">
        <v>83.1</v>
      </c>
      <c r="Z394" s="62">
        <v>6</v>
      </c>
      <c r="AA394" s="62">
        <v>6.34</v>
      </c>
      <c r="AB394" s="62">
        <v>3.3</v>
      </c>
      <c r="AC394" s="62">
        <v>137.5</v>
      </c>
      <c r="AD394" s="62">
        <v>0.8</v>
      </c>
      <c r="AE394" s="62">
        <v>1</v>
      </c>
      <c r="AF394" s="62">
        <v>11.55</v>
      </c>
      <c r="AG394" s="62">
        <v>0.18</v>
      </c>
      <c r="AH394" s="62">
        <v>0.51</v>
      </c>
      <c r="AI394" s="62">
        <v>3.04</v>
      </c>
      <c r="AJ394" s="62">
        <v>36</v>
      </c>
      <c r="AK394" s="62">
        <v>2.4</v>
      </c>
      <c r="AL394" s="62">
        <v>39.200000000000003</v>
      </c>
      <c r="AM394" s="62">
        <v>3.61</v>
      </c>
      <c r="AN394" s="62">
        <v>229</v>
      </c>
    </row>
    <row r="395" spans="1:40" x14ac:dyDescent="0.25">
      <c r="A395" s="11" t="s">
        <v>216</v>
      </c>
      <c r="B395" s="10" t="s">
        <v>761</v>
      </c>
      <c r="C395" s="62" t="s">
        <v>497</v>
      </c>
      <c r="D395" s="27">
        <v>30</v>
      </c>
      <c r="E395" s="13">
        <v>31</v>
      </c>
      <c r="F395" s="6" t="s">
        <v>210</v>
      </c>
      <c r="G395" s="54" t="s">
        <v>229</v>
      </c>
      <c r="H395" s="54" t="s">
        <v>229</v>
      </c>
      <c r="I395" s="62">
        <v>792</v>
      </c>
      <c r="J395" s="62">
        <v>60.3</v>
      </c>
      <c r="K395" s="62">
        <v>35</v>
      </c>
      <c r="L395" s="62">
        <v>3.45</v>
      </c>
      <c r="M395" s="62">
        <v>5.39</v>
      </c>
      <c r="N395" s="62">
        <v>3.49</v>
      </c>
      <c r="O395" s="62">
        <v>0.91</v>
      </c>
      <c r="P395" s="62">
        <v>16.7</v>
      </c>
      <c r="Q395" s="62">
        <v>5.87</v>
      </c>
      <c r="R395" s="62">
        <v>5.96</v>
      </c>
      <c r="S395" s="62">
        <v>1.25</v>
      </c>
      <c r="T395" s="62">
        <v>28.7</v>
      </c>
      <c r="U395" s="62">
        <v>0.44</v>
      </c>
      <c r="V395" s="62">
        <v>10.199999999999999</v>
      </c>
      <c r="W395" s="62">
        <v>29.7</v>
      </c>
      <c r="X395" s="62">
        <v>7.35</v>
      </c>
      <c r="Y395" s="62">
        <v>79.8</v>
      </c>
      <c r="Z395" s="62">
        <v>7.2</v>
      </c>
      <c r="AA395" s="62">
        <v>5.64</v>
      </c>
      <c r="AB395" s="62">
        <v>3.6</v>
      </c>
      <c r="AC395" s="62">
        <v>68.900000000000006</v>
      </c>
      <c r="AD395" s="62">
        <v>0.9</v>
      </c>
      <c r="AE395" s="62">
        <v>1.05</v>
      </c>
      <c r="AF395" s="62">
        <v>11.9</v>
      </c>
      <c r="AG395" s="62">
        <v>0.19</v>
      </c>
      <c r="AH395" s="62">
        <v>0.44</v>
      </c>
      <c r="AI395" s="62">
        <v>3.01</v>
      </c>
      <c r="AJ395" s="62">
        <v>40</v>
      </c>
      <c r="AK395" s="62">
        <v>2.5</v>
      </c>
      <c r="AL395" s="62">
        <v>32.799999999999997</v>
      </c>
      <c r="AM395" s="62">
        <v>3.28</v>
      </c>
      <c r="AN395" s="62">
        <v>209</v>
      </c>
    </row>
    <row r="396" spans="1:40" x14ac:dyDescent="0.25">
      <c r="A396" s="11" t="s">
        <v>216</v>
      </c>
      <c r="B396" s="10" t="s">
        <v>761</v>
      </c>
      <c r="C396" s="62" t="s">
        <v>498</v>
      </c>
      <c r="D396" s="27">
        <v>33</v>
      </c>
      <c r="E396" s="13">
        <v>34</v>
      </c>
      <c r="F396" s="6" t="s">
        <v>210</v>
      </c>
      <c r="G396" s="54" t="s">
        <v>229</v>
      </c>
      <c r="H396" s="54" t="s">
        <v>229</v>
      </c>
      <c r="I396" s="62">
        <v>940</v>
      </c>
      <c r="J396" s="62">
        <v>56.8</v>
      </c>
      <c r="K396" s="62">
        <v>31</v>
      </c>
      <c r="L396" s="62">
        <v>3.43</v>
      </c>
      <c r="M396" s="62">
        <v>5.41</v>
      </c>
      <c r="N396" s="62">
        <v>3.4</v>
      </c>
      <c r="O396" s="62">
        <v>0.8</v>
      </c>
      <c r="P396" s="62">
        <v>16.600000000000001</v>
      </c>
      <c r="Q396" s="62">
        <v>5.66</v>
      </c>
      <c r="R396" s="62">
        <v>5.28</v>
      </c>
      <c r="S396" s="62">
        <v>1.1599999999999999</v>
      </c>
      <c r="T396" s="62">
        <v>24</v>
      </c>
      <c r="U396" s="62">
        <v>0.54</v>
      </c>
      <c r="V396" s="62">
        <v>10.35</v>
      </c>
      <c r="W396" s="62">
        <v>26.2</v>
      </c>
      <c r="X396" s="62">
        <v>6.52</v>
      </c>
      <c r="Y396" s="62">
        <v>90.7</v>
      </c>
      <c r="Z396" s="62">
        <v>6.3</v>
      </c>
      <c r="AA396" s="62">
        <v>5.79</v>
      </c>
      <c r="AB396" s="62">
        <v>3.9</v>
      </c>
      <c r="AC396" s="62">
        <v>98.6</v>
      </c>
      <c r="AD396" s="62">
        <v>0.8</v>
      </c>
      <c r="AE396" s="62">
        <v>0.92</v>
      </c>
      <c r="AF396" s="62">
        <v>11.3</v>
      </c>
      <c r="AG396" s="62">
        <v>0.19</v>
      </c>
      <c r="AH396" s="62">
        <v>0.48</v>
      </c>
      <c r="AI396" s="62">
        <v>2.4900000000000002</v>
      </c>
      <c r="AJ396" s="62">
        <v>49</v>
      </c>
      <c r="AK396" s="62">
        <v>2.2000000000000002</v>
      </c>
      <c r="AL396" s="62">
        <v>34.5</v>
      </c>
      <c r="AM396" s="62">
        <v>3.56</v>
      </c>
      <c r="AN396" s="62">
        <v>185</v>
      </c>
    </row>
    <row r="397" spans="1:40" x14ac:dyDescent="0.25">
      <c r="A397" s="11" t="s">
        <v>216</v>
      </c>
      <c r="B397" s="10" t="s">
        <v>761</v>
      </c>
      <c r="C397" s="62" t="s">
        <v>499</v>
      </c>
      <c r="D397" s="27">
        <v>36</v>
      </c>
      <c r="E397" s="13">
        <v>37</v>
      </c>
      <c r="F397" s="6" t="s">
        <v>210</v>
      </c>
      <c r="G397" s="54" t="s">
        <v>229</v>
      </c>
      <c r="H397" s="54" t="s">
        <v>229</v>
      </c>
      <c r="I397" s="62">
        <v>836</v>
      </c>
      <c r="J397" s="62">
        <v>63.4</v>
      </c>
      <c r="K397" s="62">
        <v>25</v>
      </c>
      <c r="L397" s="62">
        <v>3.76</v>
      </c>
      <c r="M397" s="62">
        <v>5.48</v>
      </c>
      <c r="N397" s="62">
        <v>3.1</v>
      </c>
      <c r="O397" s="62">
        <v>0.83</v>
      </c>
      <c r="P397" s="62">
        <v>16.5</v>
      </c>
      <c r="Q397" s="62">
        <v>5.95</v>
      </c>
      <c r="R397" s="62">
        <v>5.65</v>
      </c>
      <c r="S397" s="62">
        <v>1.21</v>
      </c>
      <c r="T397" s="62">
        <v>27.2</v>
      </c>
      <c r="U397" s="62">
        <v>0.62</v>
      </c>
      <c r="V397" s="62">
        <v>9.49</v>
      </c>
      <c r="W397" s="62">
        <v>27</v>
      </c>
      <c r="X397" s="62">
        <v>6.95</v>
      </c>
      <c r="Y397" s="62">
        <v>77.099999999999994</v>
      </c>
      <c r="Z397" s="62">
        <v>7.6</v>
      </c>
      <c r="AA397" s="62">
        <v>5.77</v>
      </c>
      <c r="AB397" s="62">
        <v>5</v>
      </c>
      <c r="AC397" s="62">
        <v>112.5</v>
      </c>
      <c r="AD397" s="62">
        <v>0.8</v>
      </c>
      <c r="AE397" s="62">
        <v>0.93</v>
      </c>
      <c r="AF397" s="62">
        <v>11.9</v>
      </c>
      <c r="AG397" s="62">
        <v>0.17</v>
      </c>
      <c r="AH397" s="62">
        <v>0.52</v>
      </c>
      <c r="AI397" s="62">
        <v>2.98</v>
      </c>
      <c r="AJ397" s="62">
        <v>46</v>
      </c>
      <c r="AK397" s="62">
        <v>6.1</v>
      </c>
      <c r="AL397" s="62">
        <v>32.799999999999997</v>
      </c>
      <c r="AM397" s="62">
        <v>3.54</v>
      </c>
      <c r="AN397" s="62">
        <v>199</v>
      </c>
    </row>
    <row r="398" spans="1:40" x14ac:dyDescent="0.25">
      <c r="A398" s="11" t="s">
        <v>216</v>
      </c>
      <c r="B398" s="10" t="s">
        <v>762</v>
      </c>
      <c r="C398" s="62" t="s">
        <v>500</v>
      </c>
      <c r="D398" s="27">
        <v>0</v>
      </c>
      <c r="E398" s="13">
        <v>1</v>
      </c>
      <c r="F398" s="6" t="s">
        <v>210</v>
      </c>
      <c r="G398" s="54" t="s">
        <v>229</v>
      </c>
      <c r="H398" s="54" t="s">
        <v>229</v>
      </c>
      <c r="I398" s="62">
        <v>645</v>
      </c>
      <c r="J398" s="62">
        <v>50.9</v>
      </c>
      <c r="K398" s="62">
        <v>37</v>
      </c>
      <c r="L398" s="62">
        <v>4.71</v>
      </c>
      <c r="M398" s="62">
        <v>4.5599999999999996</v>
      </c>
      <c r="N398" s="62">
        <v>2.42</v>
      </c>
      <c r="O398" s="62">
        <v>0.82</v>
      </c>
      <c r="P398" s="62">
        <v>14.9</v>
      </c>
      <c r="Q398" s="62">
        <v>3.96</v>
      </c>
      <c r="R398" s="62">
        <v>5.15</v>
      </c>
      <c r="S398" s="62">
        <v>0.88</v>
      </c>
      <c r="T398" s="62">
        <v>22.5</v>
      </c>
      <c r="U398" s="62">
        <v>0.46</v>
      </c>
      <c r="V398" s="62">
        <v>9.77</v>
      </c>
      <c r="W398" s="62">
        <v>21.8</v>
      </c>
      <c r="X398" s="62">
        <v>6.06</v>
      </c>
      <c r="Y398" s="62">
        <v>70.3</v>
      </c>
      <c r="Z398" s="62">
        <v>10</v>
      </c>
      <c r="AA398" s="62">
        <v>4.7</v>
      </c>
      <c r="AB398" s="62">
        <v>3.6</v>
      </c>
      <c r="AC398" s="62">
        <v>83.9</v>
      </c>
      <c r="AD398" s="62">
        <v>0.8</v>
      </c>
      <c r="AE398" s="62">
        <v>0.68</v>
      </c>
      <c r="AF398" s="62">
        <v>10.8</v>
      </c>
      <c r="AG398" s="62">
        <v>0.28000000000000003</v>
      </c>
      <c r="AH398" s="62">
        <v>0.42</v>
      </c>
      <c r="AI398" s="62">
        <v>2.35</v>
      </c>
      <c r="AJ398" s="62">
        <v>93</v>
      </c>
      <c r="AK398" s="62">
        <v>5.4</v>
      </c>
      <c r="AL398" s="62">
        <v>26.8</v>
      </c>
      <c r="AM398" s="62">
        <v>2.88</v>
      </c>
      <c r="AN398" s="62">
        <v>201</v>
      </c>
    </row>
    <row r="399" spans="1:40" x14ac:dyDescent="0.25">
      <c r="A399" s="11" t="s">
        <v>216</v>
      </c>
      <c r="B399" s="10" t="s">
        <v>762</v>
      </c>
      <c r="C399" s="62" t="s">
        <v>501</v>
      </c>
      <c r="D399" s="27">
        <v>3</v>
      </c>
      <c r="E399" s="13">
        <v>4</v>
      </c>
      <c r="F399" s="6" t="s">
        <v>210</v>
      </c>
      <c r="G399" s="54" t="s">
        <v>229</v>
      </c>
      <c r="H399" s="54" t="s">
        <v>229</v>
      </c>
      <c r="I399" s="62">
        <v>818</v>
      </c>
      <c r="J399" s="62">
        <v>110.5</v>
      </c>
      <c r="K399" s="62">
        <v>75</v>
      </c>
      <c r="L399" s="62">
        <v>6.42</v>
      </c>
      <c r="M399" s="62">
        <v>7.43</v>
      </c>
      <c r="N399" s="62">
        <v>4.71</v>
      </c>
      <c r="O399" s="62">
        <v>1.94</v>
      </c>
      <c r="P399" s="62">
        <v>24.1</v>
      </c>
      <c r="Q399" s="62">
        <v>8.6</v>
      </c>
      <c r="R399" s="62">
        <v>11.4</v>
      </c>
      <c r="S399" s="62">
        <v>1.57</v>
      </c>
      <c r="T399" s="62">
        <v>55.3</v>
      </c>
      <c r="U399" s="62">
        <v>0.61</v>
      </c>
      <c r="V399" s="62">
        <v>16.45</v>
      </c>
      <c r="W399" s="62">
        <v>49.5</v>
      </c>
      <c r="X399" s="62">
        <v>13.75</v>
      </c>
      <c r="Y399" s="62">
        <v>161.5</v>
      </c>
      <c r="Z399" s="62">
        <v>14</v>
      </c>
      <c r="AA399" s="62">
        <v>9</v>
      </c>
      <c r="AB399" s="62">
        <v>3.7</v>
      </c>
      <c r="AC399" s="62">
        <v>52.4</v>
      </c>
      <c r="AD399" s="62">
        <v>1.3</v>
      </c>
      <c r="AE399" s="62">
        <v>1.27</v>
      </c>
      <c r="AF399" s="62">
        <v>16.95</v>
      </c>
      <c r="AG399" s="62">
        <v>0.52</v>
      </c>
      <c r="AH399" s="62">
        <v>0.67</v>
      </c>
      <c r="AI399" s="62">
        <v>4.12</v>
      </c>
      <c r="AJ399" s="62">
        <v>97</v>
      </c>
      <c r="AK399" s="62">
        <v>2.2999999999999998</v>
      </c>
      <c r="AL399" s="62">
        <v>46.5</v>
      </c>
      <c r="AM399" s="62">
        <v>4</v>
      </c>
      <c r="AN399" s="62">
        <v>432</v>
      </c>
    </row>
    <row r="400" spans="1:40" x14ac:dyDescent="0.25">
      <c r="A400" s="11" t="s">
        <v>216</v>
      </c>
      <c r="B400" s="10" t="s">
        <v>762</v>
      </c>
      <c r="C400" s="62" t="s">
        <v>502</v>
      </c>
      <c r="D400" s="27">
        <v>6</v>
      </c>
      <c r="E400" s="13">
        <v>7</v>
      </c>
      <c r="F400" s="6" t="s">
        <v>210</v>
      </c>
      <c r="G400" s="54" t="s">
        <v>229</v>
      </c>
      <c r="H400" s="54" t="s">
        <v>229</v>
      </c>
      <c r="I400" s="62">
        <v>830</v>
      </c>
      <c r="J400" s="62">
        <v>108</v>
      </c>
      <c r="K400" s="62">
        <v>60</v>
      </c>
      <c r="L400" s="62">
        <v>4.1500000000000004</v>
      </c>
      <c r="M400" s="62">
        <v>6.08</v>
      </c>
      <c r="N400" s="62">
        <v>4</v>
      </c>
      <c r="O400" s="62">
        <v>1.72</v>
      </c>
      <c r="P400" s="62">
        <v>19.600000000000001</v>
      </c>
      <c r="Q400" s="62">
        <v>7.5</v>
      </c>
      <c r="R400" s="62">
        <v>13.9</v>
      </c>
      <c r="S400" s="62">
        <v>1.29</v>
      </c>
      <c r="T400" s="62">
        <v>49.8</v>
      </c>
      <c r="U400" s="62">
        <v>0.72</v>
      </c>
      <c r="V400" s="62">
        <v>14.45</v>
      </c>
      <c r="W400" s="62">
        <v>42.1</v>
      </c>
      <c r="X400" s="62">
        <v>11.6</v>
      </c>
      <c r="Y400" s="62">
        <v>129.5</v>
      </c>
      <c r="Z400" s="62">
        <v>10.7</v>
      </c>
      <c r="AA400" s="62">
        <v>8.06</v>
      </c>
      <c r="AB400" s="62">
        <v>2</v>
      </c>
      <c r="AC400" s="62">
        <v>85.4</v>
      </c>
      <c r="AD400" s="62">
        <v>1.1000000000000001</v>
      </c>
      <c r="AE400" s="62">
        <v>1.07</v>
      </c>
      <c r="AF400" s="62">
        <v>19.3</v>
      </c>
      <c r="AG400" s="62">
        <v>0.51</v>
      </c>
      <c r="AH400" s="62">
        <v>0.5</v>
      </c>
      <c r="AI400" s="62">
        <v>3.89</v>
      </c>
      <c r="AJ400" s="62">
        <v>76</v>
      </c>
      <c r="AK400" s="62">
        <v>3</v>
      </c>
      <c r="AL400" s="62">
        <v>38.799999999999997</v>
      </c>
      <c r="AM400" s="62">
        <v>4.0199999999999996</v>
      </c>
      <c r="AN400" s="62">
        <v>577</v>
      </c>
    </row>
    <row r="401" spans="1:40" x14ac:dyDescent="0.25">
      <c r="A401" s="11" t="s">
        <v>216</v>
      </c>
      <c r="B401" s="10" t="s">
        <v>762</v>
      </c>
      <c r="C401" s="62" t="s">
        <v>503</v>
      </c>
      <c r="D401" s="27">
        <v>9</v>
      </c>
      <c r="E401" s="13">
        <v>10</v>
      </c>
      <c r="F401" s="6" t="s">
        <v>210</v>
      </c>
      <c r="G401" s="54" t="s">
        <v>229</v>
      </c>
      <c r="H401" s="54" t="s">
        <v>229</v>
      </c>
      <c r="I401" s="62">
        <v>786</v>
      </c>
      <c r="J401" s="62">
        <v>81.400000000000006</v>
      </c>
      <c r="K401" s="62">
        <v>47</v>
      </c>
      <c r="L401" s="62">
        <v>3.35</v>
      </c>
      <c r="M401" s="62">
        <v>3.58</v>
      </c>
      <c r="N401" s="62">
        <v>2.56</v>
      </c>
      <c r="O401" s="62">
        <v>0.92</v>
      </c>
      <c r="P401" s="62">
        <v>12</v>
      </c>
      <c r="Q401" s="62">
        <v>4.6500000000000004</v>
      </c>
      <c r="R401" s="62">
        <v>13.35</v>
      </c>
      <c r="S401" s="62">
        <v>0.79</v>
      </c>
      <c r="T401" s="62">
        <v>36.6</v>
      </c>
      <c r="U401" s="62">
        <v>0.4</v>
      </c>
      <c r="V401" s="62">
        <v>11.45</v>
      </c>
      <c r="W401" s="62">
        <v>30.7</v>
      </c>
      <c r="X401" s="62">
        <v>8.57</v>
      </c>
      <c r="Y401" s="62">
        <v>101.5</v>
      </c>
      <c r="Z401" s="62">
        <v>6.3</v>
      </c>
      <c r="AA401" s="62">
        <v>5.21</v>
      </c>
      <c r="AB401" s="62">
        <v>1.5</v>
      </c>
      <c r="AC401" s="62">
        <v>92.1</v>
      </c>
      <c r="AD401" s="62">
        <v>0.8</v>
      </c>
      <c r="AE401" s="62">
        <v>0.71</v>
      </c>
      <c r="AF401" s="62">
        <v>16.600000000000001</v>
      </c>
      <c r="AG401" s="62">
        <v>0.46</v>
      </c>
      <c r="AH401" s="62">
        <v>0.38</v>
      </c>
      <c r="AI401" s="62">
        <v>2.48</v>
      </c>
      <c r="AJ401" s="62">
        <v>51</v>
      </c>
      <c r="AK401" s="62">
        <v>4.4000000000000004</v>
      </c>
      <c r="AL401" s="62">
        <v>23.9</v>
      </c>
      <c r="AM401" s="62">
        <v>2.5</v>
      </c>
      <c r="AN401" s="62">
        <v>540</v>
      </c>
    </row>
    <row r="402" spans="1:40" x14ac:dyDescent="0.25">
      <c r="A402" s="11" t="s">
        <v>216</v>
      </c>
      <c r="B402" s="10" t="s">
        <v>762</v>
      </c>
      <c r="C402" s="62" t="s">
        <v>504</v>
      </c>
      <c r="D402" s="27">
        <v>12</v>
      </c>
      <c r="E402" s="13">
        <v>13</v>
      </c>
      <c r="F402" s="6" t="s">
        <v>210</v>
      </c>
      <c r="G402" s="54" t="s">
        <v>229</v>
      </c>
      <c r="H402" s="54" t="s">
        <v>229</v>
      </c>
      <c r="I402" s="62">
        <v>695</v>
      </c>
      <c r="J402" s="62">
        <v>72.900000000000006</v>
      </c>
      <c r="K402" s="62">
        <v>52</v>
      </c>
      <c r="L402" s="62">
        <v>2.85</v>
      </c>
      <c r="M402" s="62">
        <v>3.48</v>
      </c>
      <c r="N402" s="62">
        <v>2.0499999999999998</v>
      </c>
      <c r="O402" s="62">
        <v>0.94</v>
      </c>
      <c r="P402" s="62">
        <v>11.6</v>
      </c>
      <c r="Q402" s="62">
        <v>4.22</v>
      </c>
      <c r="R402" s="62">
        <v>9.52</v>
      </c>
      <c r="S402" s="62">
        <v>0.85</v>
      </c>
      <c r="T402" s="62">
        <v>33.4</v>
      </c>
      <c r="U402" s="62">
        <v>0.34</v>
      </c>
      <c r="V402" s="62">
        <v>13.6</v>
      </c>
      <c r="W402" s="62">
        <v>29.2</v>
      </c>
      <c r="X402" s="62">
        <v>8.06</v>
      </c>
      <c r="Y402" s="62">
        <v>90.9</v>
      </c>
      <c r="Z402" s="62">
        <v>5.9</v>
      </c>
      <c r="AA402" s="62">
        <v>5.13</v>
      </c>
      <c r="AB402" s="62">
        <v>1.7</v>
      </c>
      <c r="AC402" s="62">
        <v>79.599999999999994</v>
      </c>
      <c r="AD402" s="62">
        <v>1</v>
      </c>
      <c r="AE402" s="62">
        <v>0.7</v>
      </c>
      <c r="AF402" s="62">
        <v>13.05</v>
      </c>
      <c r="AG402" s="62">
        <v>0.48</v>
      </c>
      <c r="AH402" s="62">
        <v>0.3</v>
      </c>
      <c r="AI402" s="62">
        <v>2.0299999999999998</v>
      </c>
      <c r="AJ402" s="62">
        <v>51</v>
      </c>
      <c r="AK402" s="62">
        <v>5.8</v>
      </c>
      <c r="AL402" s="62">
        <v>20.8</v>
      </c>
      <c r="AM402" s="62">
        <v>2</v>
      </c>
      <c r="AN402" s="62">
        <v>376</v>
      </c>
    </row>
    <row r="403" spans="1:40" x14ac:dyDescent="0.25">
      <c r="A403" s="11" t="s">
        <v>216</v>
      </c>
      <c r="B403" s="10" t="s">
        <v>762</v>
      </c>
      <c r="C403" s="62" t="s">
        <v>505</v>
      </c>
      <c r="D403" s="27">
        <v>15</v>
      </c>
      <c r="E403" s="13">
        <v>16</v>
      </c>
      <c r="F403" s="6" t="s">
        <v>210</v>
      </c>
      <c r="G403" s="54" t="s">
        <v>229</v>
      </c>
      <c r="H403" s="54" t="s">
        <v>229</v>
      </c>
      <c r="I403" s="62">
        <v>317</v>
      </c>
      <c r="J403" s="62">
        <v>25.7</v>
      </c>
      <c r="K403" s="62">
        <v>23</v>
      </c>
      <c r="L403" s="62">
        <v>1.02</v>
      </c>
      <c r="M403" s="62">
        <v>1.3</v>
      </c>
      <c r="N403" s="62">
        <v>0.96</v>
      </c>
      <c r="O403" s="62">
        <v>0.56999999999999995</v>
      </c>
      <c r="P403" s="62">
        <v>4.5999999999999996</v>
      </c>
      <c r="Q403" s="62">
        <v>1.77</v>
      </c>
      <c r="R403" s="62">
        <v>2.78</v>
      </c>
      <c r="S403" s="62">
        <v>0.31</v>
      </c>
      <c r="T403" s="62">
        <v>11.2</v>
      </c>
      <c r="U403" s="62">
        <v>0.17</v>
      </c>
      <c r="V403" s="62">
        <v>3.14</v>
      </c>
      <c r="W403" s="62">
        <v>9.6</v>
      </c>
      <c r="X403" s="62">
        <v>2.4700000000000002</v>
      </c>
      <c r="Y403" s="62">
        <v>42.9</v>
      </c>
      <c r="Z403" s="62">
        <v>1.6</v>
      </c>
      <c r="AA403" s="62">
        <v>2.23</v>
      </c>
      <c r="AB403" s="62">
        <v>1</v>
      </c>
      <c r="AC403" s="62">
        <v>39.200000000000003</v>
      </c>
      <c r="AD403" s="62">
        <v>0.2</v>
      </c>
      <c r="AE403" s="62">
        <v>0.21</v>
      </c>
      <c r="AF403" s="62">
        <v>3.75</v>
      </c>
      <c r="AG403" s="62">
        <v>0.1</v>
      </c>
      <c r="AH403" s="62">
        <v>0.12</v>
      </c>
      <c r="AI403" s="62">
        <v>0.76</v>
      </c>
      <c r="AJ403" s="62">
        <v>15</v>
      </c>
      <c r="AK403" s="62">
        <v>3.9</v>
      </c>
      <c r="AL403" s="62">
        <v>8.6999999999999993</v>
      </c>
      <c r="AM403" s="62">
        <v>0.93</v>
      </c>
      <c r="AN403" s="62">
        <v>100</v>
      </c>
    </row>
    <row r="404" spans="1:40" x14ac:dyDescent="0.25">
      <c r="A404" s="11" t="s">
        <v>216</v>
      </c>
      <c r="B404" s="10" t="s">
        <v>762</v>
      </c>
      <c r="C404" s="62" t="s">
        <v>506</v>
      </c>
      <c r="D404" s="27">
        <v>17</v>
      </c>
      <c r="E404" s="13">
        <v>18</v>
      </c>
      <c r="F404" s="6" t="s">
        <v>210</v>
      </c>
      <c r="G404" s="54" t="s">
        <v>229</v>
      </c>
      <c r="H404" s="54" t="s">
        <v>229</v>
      </c>
      <c r="I404" s="62">
        <v>538</v>
      </c>
      <c r="J404" s="62">
        <v>42.4</v>
      </c>
      <c r="K404" s="62">
        <v>24</v>
      </c>
      <c r="L404" s="62">
        <v>1.53</v>
      </c>
      <c r="M404" s="62">
        <v>2.0099999999999998</v>
      </c>
      <c r="N404" s="62">
        <v>1.36</v>
      </c>
      <c r="O404" s="62">
        <v>0.75</v>
      </c>
      <c r="P404" s="62">
        <v>7.9</v>
      </c>
      <c r="Q404" s="62">
        <v>2.3199999999999998</v>
      </c>
      <c r="R404" s="62">
        <v>5.74</v>
      </c>
      <c r="S404" s="62">
        <v>0.4</v>
      </c>
      <c r="T404" s="62">
        <v>16.100000000000001</v>
      </c>
      <c r="U404" s="62">
        <v>0.15</v>
      </c>
      <c r="V404" s="62">
        <v>4.71</v>
      </c>
      <c r="W404" s="62">
        <v>15.4</v>
      </c>
      <c r="X404" s="62">
        <v>3.9</v>
      </c>
      <c r="Y404" s="62">
        <v>68.8</v>
      </c>
      <c r="Z404" s="62">
        <v>2.9</v>
      </c>
      <c r="AA404" s="62">
        <v>2.78</v>
      </c>
      <c r="AB404" s="62">
        <v>1</v>
      </c>
      <c r="AC404" s="62">
        <v>70.900000000000006</v>
      </c>
      <c r="AD404" s="62">
        <v>0.4</v>
      </c>
      <c r="AE404" s="62">
        <v>0.33</v>
      </c>
      <c r="AF404" s="62">
        <v>5.52</v>
      </c>
      <c r="AG404" s="62">
        <v>0.17</v>
      </c>
      <c r="AH404" s="62">
        <v>0.16</v>
      </c>
      <c r="AI404" s="62">
        <v>0.99</v>
      </c>
      <c r="AJ404" s="62">
        <v>28</v>
      </c>
      <c r="AK404" s="62">
        <v>10.7</v>
      </c>
      <c r="AL404" s="62">
        <v>11.6</v>
      </c>
      <c r="AM404" s="62">
        <v>1.17</v>
      </c>
      <c r="AN404" s="62">
        <v>219</v>
      </c>
    </row>
    <row r="405" spans="1:40" x14ac:dyDescent="0.25">
      <c r="A405" s="11" t="s">
        <v>216</v>
      </c>
      <c r="B405" s="10" t="s">
        <v>763</v>
      </c>
      <c r="C405" s="62" t="s">
        <v>507</v>
      </c>
      <c r="D405" s="27">
        <v>1</v>
      </c>
      <c r="E405" s="13">
        <v>2</v>
      </c>
      <c r="F405" s="6" t="s">
        <v>210</v>
      </c>
      <c r="G405" s="54" t="s">
        <v>229</v>
      </c>
      <c r="H405" s="54" t="s">
        <v>229</v>
      </c>
      <c r="I405" s="62">
        <v>481</v>
      </c>
      <c r="J405" s="62">
        <v>44.8</v>
      </c>
      <c r="K405" s="62">
        <v>137</v>
      </c>
      <c r="L405" s="62">
        <v>2.15</v>
      </c>
      <c r="M405" s="62">
        <v>2.72</v>
      </c>
      <c r="N405" s="62">
        <v>1.84</v>
      </c>
      <c r="O405" s="62">
        <v>0.56999999999999995</v>
      </c>
      <c r="P405" s="62">
        <v>24</v>
      </c>
      <c r="Q405" s="62">
        <v>2.36</v>
      </c>
      <c r="R405" s="62">
        <v>5.34</v>
      </c>
      <c r="S405" s="62">
        <v>0.6</v>
      </c>
      <c r="T405" s="62">
        <v>10.3</v>
      </c>
      <c r="U405" s="62">
        <v>0.18</v>
      </c>
      <c r="V405" s="62">
        <v>9.1300000000000008</v>
      </c>
      <c r="W405" s="62">
        <v>11.2</v>
      </c>
      <c r="X405" s="62">
        <v>2.71</v>
      </c>
      <c r="Y405" s="62">
        <v>41.5</v>
      </c>
      <c r="Z405" s="62">
        <v>61.7</v>
      </c>
      <c r="AA405" s="62">
        <v>2.15</v>
      </c>
      <c r="AB405" s="62">
        <v>1.8</v>
      </c>
      <c r="AC405" s="62">
        <v>33.299999999999997</v>
      </c>
      <c r="AD405" s="62">
        <v>0.6</v>
      </c>
      <c r="AE405" s="62">
        <v>0.46</v>
      </c>
      <c r="AF405" s="62">
        <v>6.36</v>
      </c>
      <c r="AG405" s="62">
        <v>0.63</v>
      </c>
      <c r="AH405" s="62">
        <v>0.27</v>
      </c>
      <c r="AI405" s="62">
        <v>1.59</v>
      </c>
      <c r="AJ405" s="62">
        <v>375</v>
      </c>
      <c r="AK405" s="62">
        <v>2.2999999999999998</v>
      </c>
      <c r="AL405" s="62">
        <v>13.8</v>
      </c>
      <c r="AM405" s="62">
        <v>2.14</v>
      </c>
      <c r="AN405" s="62">
        <v>188</v>
      </c>
    </row>
    <row r="406" spans="1:40" x14ac:dyDescent="0.25">
      <c r="A406" s="11" t="s">
        <v>216</v>
      </c>
      <c r="B406" s="10" t="s">
        <v>763</v>
      </c>
      <c r="C406" s="62" t="s">
        <v>508</v>
      </c>
      <c r="D406" s="27">
        <v>3</v>
      </c>
      <c r="E406" s="13">
        <v>4</v>
      </c>
      <c r="F406" s="6" t="s">
        <v>210</v>
      </c>
      <c r="G406" s="54" t="s">
        <v>229</v>
      </c>
      <c r="H406" s="54" t="s">
        <v>229</v>
      </c>
      <c r="I406" s="62">
        <v>491</v>
      </c>
      <c r="J406" s="62">
        <v>50.7</v>
      </c>
      <c r="K406" s="62">
        <v>150</v>
      </c>
      <c r="L406" s="62">
        <v>1.43</v>
      </c>
      <c r="M406" s="62">
        <v>6.14</v>
      </c>
      <c r="N406" s="62">
        <v>3.73</v>
      </c>
      <c r="O406" s="62">
        <v>1.65</v>
      </c>
      <c r="P406" s="62">
        <v>19.8</v>
      </c>
      <c r="Q406" s="62">
        <v>6.95</v>
      </c>
      <c r="R406" s="62">
        <v>3.31</v>
      </c>
      <c r="S406" s="62">
        <v>1.33</v>
      </c>
      <c r="T406" s="62">
        <v>26.2</v>
      </c>
      <c r="U406" s="62">
        <v>0.59</v>
      </c>
      <c r="V406" s="62">
        <v>5.93</v>
      </c>
      <c r="W406" s="62">
        <v>27.4</v>
      </c>
      <c r="X406" s="62">
        <v>7.17</v>
      </c>
      <c r="Y406" s="62">
        <v>39.4</v>
      </c>
      <c r="Z406" s="62">
        <v>48.7</v>
      </c>
      <c r="AA406" s="62">
        <v>6.28</v>
      </c>
      <c r="AB406" s="62">
        <v>1.2</v>
      </c>
      <c r="AC406" s="62">
        <v>89.5</v>
      </c>
      <c r="AD406" s="62">
        <v>0.5</v>
      </c>
      <c r="AE406" s="62">
        <v>1.1299999999999999</v>
      </c>
      <c r="AF406" s="62">
        <v>4.96</v>
      </c>
      <c r="AG406" s="62">
        <v>0.49</v>
      </c>
      <c r="AH406" s="62">
        <v>0.64</v>
      </c>
      <c r="AI406" s="62">
        <v>1.18</v>
      </c>
      <c r="AJ406" s="62">
        <v>303</v>
      </c>
      <c r="AK406" s="62">
        <v>1.2</v>
      </c>
      <c r="AL406" s="62">
        <v>33.9</v>
      </c>
      <c r="AM406" s="62">
        <v>3.8</v>
      </c>
      <c r="AN406" s="62">
        <v>138</v>
      </c>
    </row>
    <row r="407" spans="1:40" x14ac:dyDescent="0.25">
      <c r="A407" s="11" t="s">
        <v>216</v>
      </c>
      <c r="B407" s="10" t="s">
        <v>763</v>
      </c>
      <c r="C407" s="62" t="s">
        <v>509</v>
      </c>
      <c r="D407" s="27">
        <v>5</v>
      </c>
      <c r="E407" s="13">
        <v>6</v>
      </c>
      <c r="F407" s="6" t="s">
        <v>210</v>
      </c>
      <c r="G407" s="54" t="s">
        <v>229</v>
      </c>
      <c r="H407" s="54" t="s">
        <v>229</v>
      </c>
      <c r="I407" s="62">
        <v>390</v>
      </c>
      <c r="J407" s="62">
        <v>33.200000000000003</v>
      </c>
      <c r="K407" s="62">
        <v>130</v>
      </c>
      <c r="L407" s="62">
        <v>1.04</v>
      </c>
      <c r="M407" s="62">
        <v>4.62</v>
      </c>
      <c r="N407" s="62">
        <v>3.31</v>
      </c>
      <c r="O407" s="62">
        <v>1.1000000000000001</v>
      </c>
      <c r="P407" s="62">
        <v>18.5</v>
      </c>
      <c r="Q407" s="62">
        <v>4.6900000000000004</v>
      </c>
      <c r="R407" s="62">
        <v>3.33</v>
      </c>
      <c r="S407" s="62">
        <v>1.06</v>
      </c>
      <c r="T407" s="62">
        <v>15.9</v>
      </c>
      <c r="U407" s="62">
        <v>0.56999999999999995</v>
      </c>
      <c r="V407" s="62">
        <v>6.23</v>
      </c>
      <c r="W407" s="62">
        <v>17.100000000000001</v>
      </c>
      <c r="X407" s="62">
        <v>4.26</v>
      </c>
      <c r="Y407" s="62">
        <v>32.700000000000003</v>
      </c>
      <c r="Z407" s="62">
        <v>49.8</v>
      </c>
      <c r="AA407" s="62">
        <v>3.99</v>
      </c>
      <c r="AB407" s="62">
        <v>1.5</v>
      </c>
      <c r="AC407" s="62">
        <v>101.5</v>
      </c>
      <c r="AD407" s="62">
        <v>0.4</v>
      </c>
      <c r="AE407" s="62">
        <v>0.71</v>
      </c>
      <c r="AF407" s="62">
        <v>4.22</v>
      </c>
      <c r="AG407" s="62">
        <v>0.48</v>
      </c>
      <c r="AH407" s="62">
        <v>0.46</v>
      </c>
      <c r="AI407" s="62">
        <v>1.01</v>
      </c>
      <c r="AJ407" s="62">
        <v>278</v>
      </c>
      <c r="AK407" s="62">
        <v>5</v>
      </c>
      <c r="AL407" s="62">
        <v>29.9</v>
      </c>
      <c r="AM407" s="62">
        <v>2.94</v>
      </c>
      <c r="AN407" s="62">
        <v>122</v>
      </c>
    </row>
    <row r="408" spans="1:40" x14ac:dyDescent="0.25">
      <c r="A408" s="11" t="s">
        <v>216</v>
      </c>
      <c r="B408" s="10" t="s">
        <v>763</v>
      </c>
      <c r="C408" s="62" t="s">
        <v>510</v>
      </c>
      <c r="D408" s="27">
        <v>7</v>
      </c>
      <c r="E408" s="13">
        <v>8</v>
      </c>
      <c r="F408" s="6" t="s">
        <v>210</v>
      </c>
      <c r="G408" s="54" t="s">
        <v>229</v>
      </c>
      <c r="H408" s="54" t="s">
        <v>229</v>
      </c>
      <c r="I408" s="62">
        <v>701</v>
      </c>
      <c r="J408" s="62">
        <v>93</v>
      </c>
      <c r="K408" s="62">
        <v>65</v>
      </c>
      <c r="L408" s="62">
        <v>6.01</v>
      </c>
      <c r="M408" s="62">
        <v>6.05</v>
      </c>
      <c r="N408" s="62">
        <v>2.96</v>
      </c>
      <c r="O408" s="62">
        <v>1.44</v>
      </c>
      <c r="P408" s="62">
        <v>19.600000000000001</v>
      </c>
      <c r="Q408" s="62">
        <v>7.07</v>
      </c>
      <c r="R408" s="62">
        <v>6.54</v>
      </c>
      <c r="S408" s="62">
        <v>1.3</v>
      </c>
      <c r="T408" s="62">
        <v>42.9</v>
      </c>
      <c r="U408" s="62">
        <v>0.46</v>
      </c>
      <c r="V408" s="62">
        <v>13.1</v>
      </c>
      <c r="W408" s="62">
        <v>40.4</v>
      </c>
      <c r="X408" s="62">
        <v>9.9700000000000006</v>
      </c>
      <c r="Y408" s="62">
        <v>144</v>
      </c>
      <c r="Z408" s="62">
        <v>14.9</v>
      </c>
      <c r="AA408" s="62">
        <v>6.43</v>
      </c>
      <c r="AB408" s="62">
        <v>2.5</v>
      </c>
      <c r="AC408" s="62">
        <v>67</v>
      </c>
      <c r="AD408" s="62">
        <v>1</v>
      </c>
      <c r="AE408" s="62">
        <v>0.98</v>
      </c>
      <c r="AF408" s="62">
        <v>14.55</v>
      </c>
      <c r="AG408" s="62">
        <v>0.44</v>
      </c>
      <c r="AH408" s="62">
        <v>0.47</v>
      </c>
      <c r="AI408" s="62">
        <v>3.49</v>
      </c>
      <c r="AJ408" s="62">
        <v>93</v>
      </c>
      <c r="AK408" s="62">
        <v>3.5</v>
      </c>
      <c r="AL408" s="62">
        <v>36.200000000000003</v>
      </c>
      <c r="AM408" s="62">
        <v>3.13</v>
      </c>
      <c r="AN408" s="62">
        <v>254</v>
      </c>
    </row>
    <row r="409" spans="1:40" x14ac:dyDescent="0.25">
      <c r="A409" s="11" t="s">
        <v>216</v>
      </c>
      <c r="B409" s="10" t="s">
        <v>763</v>
      </c>
      <c r="C409" s="62" t="s">
        <v>511</v>
      </c>
      <c r="D409" s="27">
        <v>10</v>
      </c>
      <c r="E409" s="13">
        <v>11</v>
      </c>
      <c r="F409" s="6" t="s">
        <v>210</v>
      </c>
      <c r="G409" s="54" t="s">
        <v>229</v>
      </c>
      <c r="H409" s="54" t="s">
        <v>229</v>
      </c>
      <c r="I409" s="62">
        <v>739</v>
      </c>
      <c r="J409" s="62">
        <v>98.7</v>
      </c>
      <c r="K409" s="62">
        <v>75</v>
      </c>
      <c r="L409" s="62">
        <v>6.33</v>
      </c>
      <c r="M409" s="62">
        <v>6.11</v>
      </c>
      <c r="N409" s="62">
        <v>3.95</v>
      </c>
      <c r="O409" s="62">
        <v>1.66</v>
      </c>
      <c r="P409" s="62">
        <v>24.1</v>
      </c>
      <c r="Q409" s="62">
        <v>6.85</v>
      </c>
      <c r="R409" s="62">
        <v>8.7899999999999991</v>
      </c>
      <c r="S409" s="62">
        <v>1.28</v>
      </c>
      <c r="T409" s="62">
        <v>45.5</v>
      </c>
      <c r="U409" s="62">
        <v>0.6</v>
      </c>
      <c r="V409" s="62">
        <v>16.100000000000001</v>
      </c>
      <c r="W409" s="62">
        <v>41.9</v>
      </c>
      <c r="X409" s="62">
        <v>10.6</v>
      </c>
      <c r="Y409" s="62">
        <v>154</v>
      </c>
      <c r="Z409" s="62">
        <v>18.5</v>
      </c>
      <c r="AA409" s="62">
        <v>8.5500000000000007</v>
      </c>
      <c r="AB409" s="62">
        <v>3.4</v>
      </c>
      <c r="AC409" s="62">
        <v>54.2</v>
      </c>
      <c r="AD409" s="62">
        <v>1.3</v>
      </c>
      <c r="AE409" s="62">
        <v>1.03</v>
      </c>
      <c r="AF409" s="62">
        <v>15.9</v>
      </c>
      <c r="AG409" s="62">
        <v>0.52</v>
      </c>
      <c r="AH409" s="62">
        <v>0.64</v>
      </c>
      <c r="AI409" s="62">
        <v>3.95</v>
      </c>
      <c r="AJ409" s="62">
        <v>102</v>
      </c>
      <c r="AK409" s="62">
        <v>2.6</v>
      </c>
      <c r="AL409" s="62">
        <v>37.799999999999997</v>
      </c>
      <c r="AM409" s="62">
        <v>3.79</v>
      </c>
      <c r="AN409" s="62">
        <v>334</v>
      </c>
    </row>
    <row r="410" spans="1:40" x14ac:dyDescent="0.25">
      <c r="A410" s="11" t="s">
        <v>216</v>
      </c>
      <c r="B410" s="10" t="s">
        <v>763</v>
      </c>
      <c r="C410" s="62" t="s">
        <v>512</v>
      </c>
      <c r="D410" s="27">
        <v>14</v>
      </c>
      <c r="E410" s="13">
        <v>15</v>
      </c>
      <c r="F410" s="6" t="s">
        <v>210</v>
      </c>
      <c r="G410" s="54" t="s">
        <v>229</v>
      </c>
      <c r="H410" s="54" t="s">
        <v>229</v>
      </c>
      <c r="I410" s="62">
        <v>673</v>
      </c>
      <c r="J410" s="62">
        <v>63.4</v>
      </c>
      <c r="K410" s="62">
        <v>42</v>
      </c>
      <c r="L410" s="62">
        <v>1.59</v>
      </c>
      <c r="M410" s="62">
        <v>3.04</v>
      </c>
      <c r="N410" s="62">
        <v>2.12</v>
      </c>
      <c r="O410" s="62">
        <v>0.84</v>
      </c>
      <c r="P410" s="62">
        <v>10.1</v>
      </c>
      <c r="Q410" s="62">
        <v>3.83</v>
      </c>
      <c r="R410" s="62">
        <v>9.09</v>
      </c>
      <c r="S410" s="62">
        <v>0.72</v>
      </c>
      <c r="T410" s="62">
        <v>28</v>
      </c>
      <c r="U410" s="62">
        <v>0.27</v>
      </c>
      <c r="V410" s="62">
        <v>9.2799999999999994</v>
      </c>
      <c r="W410" s="62">
        <v>23.4</v>
      </c>
      <c r="X410" s="62">
        <v>6.44</v>
      </c>
      <c r="Y410" s="62">
        <v>78.900000000000006</v>
      </c>
      <c r="Z410" s="62">
        <v>5.8</v>
      </c>
      <c r="AA410" s="62">
        <v>5.63</v>
      </c>
      <c r="AB410" s="62">
        <v>1.6</v>
      </c>
      <c r="AC410" s="62">
        <v>97.1</v>
      </c>
      <c r="AD410" s="62">
        <v>0.7</v>
      </c>
      <c r="AE410" s="62">
        <v>0.54</v>
      </c>
      <c r="AF410" s="62">
        <v>11.8</v>
      </c>
      <c r="AG410" s="62">
        <v>0.33</v>
      </c>
      <c r="AH410" s="62">
        <v>0.28999999999999998</v>
      </c>
      <c r="AI410" s="62">
        <v>2.04</v>
      </c>
      <c r="AJ410" s="62">
        <v>44</v>
      </c>
      <c r="AK410" s="62">
        <v>5.5</v>
      </c>
      <c r="AL410" s="62">
        <v>19.600000000000001</v>
      </c>
      <c r="AM410" s="62">
        <v>1.6</v>
      </c>
      <c r="AN410" s="62">
        <v>385</v>
      </c>
    </row>
    <row r="411" spans="1:40" x14ac:dyDescent="0.25">
      <c r="A411" s="11" t="s">
        <v>216</v>
      </c>
      <c r="B411" s="10" t="s">
        <v>764</v>
      </c>
      <c r="C411" s="62" t="s">
        <v>513</v>
      </c>
      <c r="D411" s="27">
        <v>1</v>
      </c>
      <c r="E411" s="13">
        <v>2</v>
      </c>
      <c r="F411" s="6" t="s">
        <v>210</v>
      </c>
      <c r="G411" s="54" t="s">
        <v>229</v>
      </c>
      <c r="H411" s="54" t="s">
        <v>229</v>
      </c>
      <c r="I411" s="62">
        <v>286</v>
      </c>
      <c r="J411" s="62">
        <v>24.4</v>
      </c>
      <c r="K411" s="62">
        <v>109</v>
      </c>
      <c r="L411" s="62">
        <v>1.59</v>
      </c>
      <c r="M411" s="62">
        <v>1.86</v>
      </c>
      <c r="N411" s="62">
        <v>1.41</v>
      </c>
      <c r="O411" s="62">
        <v>0.49</v>
      </c>
      <c r="P411" s="62">
        <v>23.5</v>
      </c>
      <c r="Q411" s="62">
        <v>1.84</v>
      </c>
      <c r="R411" s="62">
        <v>4.49</v>
      </c>
      <c r="S411" s="62">
        <v>0.52</v>
      </c>
      <c r="T411" s="62">
        <v>12</v>
      </c>
      <c r="U411" s="62">
        <v>0.22</v>
      </c>
      <c r="V411" s="62">
        <v>8.0399999999999991</v>
      </c>
      <c r="W411" s="62">
        <v>10.3</v>
      </c>
      <c r="X411" s="62">
        <v>2.56</v>
      </c>
      <c r="Y411" s="62">
        <v>22.7</v>
      </c>
      <c r="Z411" s="62">
        <v>64.7</v>
      </c>
      <c r="AA411" s="62">
        <v>2.23</v>
      </c>
      <c r="AB411" s="62">
        <v>2.1</v>
      </c>
      <c r="AC411" s="62">
        <v>21.4</v>
      </c>
      <c r="AD411" s="62">
        <v>0.6</v>
      </c>
      <c r="AE411" s="62">
        <v>0.3</v>
      </c>
      <c r="AF411" s="62">
        <v>6.1</v>
      </c>
      <c r="AG411" s="62">
        <v>0.59</v>
      </c>
      <c r="AH411" s="62">
        <v>0.2</v>
      </c>
      <c r="AI411" s="62">
        <v>1.56</v>
      </c>
      <c r="AJ411" s="62">
        <v>276</v>
      </c>
      <c r="AK411" s="62">
        <v>1.9</v>
      </c>
      <c r="AL411" s="62">
        <v>13.7</v>
      </c>
      <c r="AM411" s="62">
        <v>1.57</v>
      </c>
      <c r="AN411" s="62">
        <v>165</v>
      </c>
    </row>
    <row r="412" spans="1:40" x14ac:dyDescent="0.25">
      <c r="A412" s="11" t="s">
        <v>216</v>
      </c>
      <c r="B412" s="10" t="s">
        <v>764</v>
      </c>
      <c r="C412" s="62" t="s">
        <v>514</v>
      </c>
      <c r="D412" s="27">
        <v>2</v>
      </c>
      <c r="E412" s="13">
        <v>3</v>
      </c>
      <c r="F412" s="6" t="s">
        <v>210</v>
      </c>
      <c r="G412" s="54" t="s">
        <v>229</v>
      </c>
      <c r="H412" s="54" t="s">
        <v>229</v>
      </c>
      <c r="I412" s="62">
        <v>433</v>
      </c>
      <c r="J412" s="62">
        <v>47.7</v>
      </c>
      <c r="K412" s="62">
        <v>97</v>
      </c>
      <c r="L412" s="62">
        <v>2.38</v>
      </c>
      <c r="M412" s="62">
        <v>2.78</v>
      </c>
      <c r="N412" s="62">
        <v>1.79</v>
      </c>
      <c r="O412" s="62">
        <v>0.81</v>
      </c>
      <c r="P412" s="62">
        <v>24.1</v>
      </c>
      <c r="Q412" s="62">
        <v>2.97</v>
      </c>
      <c r="R412" s="62">
        <v>4.45</v>
      </c>
      <c r="S412" s="62">
        <v>0.61</v>
      </c>
      <c r="T412" s="62">
        <v>15.6</v>
      </c>
      <c r="U412" s="62">
        <v>0.33</v>
      </c>
      <c r="V412" s="62">
        <v>7.77</v>
      </c>
      <c r="W412" s="62">
        <v>12.8</v>
      </c>
      <c r="X412" s="62">
        <v>3.45</v>
      </c>
      <c r="Y412" s="62">
        <v>37.5</v>
      </c>
      <c r="Z412" s="62">
        <v>60.5</v>
      </c>
      <c r="AA412" s="62">
        <v>2.59</v>
      </c>
      <c r="AB412" s="62">
        <v>3</v>
      </c>
      <c r="AC412" s="62">
        <v>25.8</v>
      </c>
      <c r="AD412" s="62">
        <v>0.6</v>
      </c>
      <c r="AE412" s="62">
        <v>0.51</v>
      </c>
      <c r="AF412" s="62">
        <v>6.28</v>
      </c>
      <c r="AG412" s="62">
        <v>0.57999999999999996</v>
      </c>
      <c r="AH412" s="62">
        <v>0.32</v>
      </c>
      <c r="AI412" s="62">
        <v>1.56</v>
      </c>
      <c r="AJ412" s="62">
        <v>271</v>
      </c>
      <c r="AK412" s="62">
        <v>3.9</v>
      </c>
      <c r="AL412" s="62">
        <v>16.600000000000001</v>
      </c>
      <c r="AM412" s="62">
        <v>1.79</v>
      </c>
      <c r="AN412" s="62">
        <v>167</v>
      </c>
    </row>
    <row r="413" spans="1:40" x14ac:dyDescent="0.25">
      <c r="A413" s="11" t="s">
        <v>216</v>
      </c>
      <c r="B413" s="10" t="s">
        <v>764</v>
      </c>
      <c r="C413" s="62" t="s">
        <v>515</v>
      </c>
      <c r="D413" s="27">
        <v>3</v>
      </c>
      <c r="E413" s="13">
        <v>4</v>
      </c>
      <c r="F413" s="6" t="s">
        <v>210</v>
      </c>
      <c r="G413" s="54" t="s">
        <v>229</v>
      </c>
      <c r="H413" s="54" t="s">
        <v>229</v>
      </c>
      <c r="I413" s="62">
        <v>587</v>
      </c>
      <c r="J413" s="62">
        <v>45.6</v>
      </c>
      <c r="K413" s="62">
        <v>116</v>
      </c>
      <c r="L413" s="62">
        <v>2.8</v>
      </c>
      <c r="M413" s="62">
        <v>3.87</v>
      </c>
      <c r="N413" s="62">
        <v>3.01</v>
      </c>
      <c r="O413" s="62">
        <v>1.28</v>
      </c>
      <c r="P413" s="62">
        <v>23.7</v>
      </c>
      <c r="Q413" s="62">
        <v>4.58</v>
      </c>
      <c r="R413" s="62">
        <v>3.45</v>
      </c>
      <c r="S413" s="62">
        <v>0.93</v>
      </c>
      <c r="T413" s="62">
        <v>20.2</v>
      </c>
      <c r="U413" s="62">
        <v>0.41</v>
      </c>
      <c r="V413" s="62">
        <v>7.18</v>
      </c>
      <c r="W413" s="62">
        <v>19.7</v>
      </c>
      <c r="X413" s="62">
        <v>5.1100000000000003</v>
      </c>
      <c r="Y413" s="62">
        <v>40.5</v>
      </c>
      <c r="Z413" s="62">
        <v>66.2</v>
      </c>
      <c r="AA413" s="62">
        <v>4.51</v>
      </c>
      <c r="AB413" s="62">
        <v>1.2</v>
      </c>
      <c r="AC413" s="62">
        <v>35.700000000000003</v>
      </c>
      <c r="AD413" s="62">
        <v>0.5</v>
      </c>
      <c r="AE413" s="62">
        <v>0.76</v>
      </c>
      <c r="AF413" s="62">
        <v>5.2</v>
      </c>
      <c r="AG413" s="62">
        <v>0.54</v>
      </c>
      <c r="AH413" s="62">
        <v>0.44</v>
      </c>
      <c r="AI413" s="62">
        <v>1.32</v>
      </c>
      <c r="AJ413" s="62">
        <v>266</v>
      </c>
      <c r="AK413" s="62">
        <v>1</v>
      </c>
      <c r="AL413" s="62">
        <v>25.7</v>
      </c>
      <c r="AM413" s="62">
        <v>2.86</v>
      </c>
      <c r="AN413" s="62">
        <v>143</v>
      </c>
    </row>
    <row r="414" spans="1:40" x14ac:dyDescent="0.25">
      <c r="A414" s="11" t="s">
        <v>216</v>
      </c>
      <c r="B414" s="10" t="s">
        <v>764</v>
      </c>
      <c r="C414" s="62" t="s">
        <v>516</v>
      </c>
      <c r="D414" s="27">
        <v>4</v>
      </c>
      <c r="E414" s="13">
        <v>5</v>
      </c>
      <c r="F414" s="6" t="s">
        <v>210</v>
      </c>
      <c r="G414" s="54" t="s">
        <v>229</v>
      </c>
      <c r="H414" s="54" t="s">
        <v>229</v>
      </c>
      <c r="I414" s="62">
        <v>572</v>
      </c>
      <c r="J414" s="62">
        <v>43.5</v>
      </c>
      <c r="K414" s="62">
        <v>131</v>
      </c>
      <c r="L414" s="62">
        <v>2.7</v>
      </c>
      <c r="M414" s="62">
        <v>5.0599999999999996</v>
      </c>
      <c r="N414" s="62">
        <v>3.4</v>
      </c>
      <c r="O414" s="62">
        <v>1.1599999999999999</v>
      </c>
      <c r="P414" s="62">
        <v>22.7</v>
      </c>
      <c r="Q414" s="62">
        <v>5.12</v>
      </c>
      <c r="R414" s="62">
        <v>3.91</v>
      </c>
      <c r="S414" s="62">
        <v>1.17</v>
      </c>
      <c r="T414" s="62">
        <v>21.8</v>
      </c>
      <c r="U414" s="62">
        <v>0.52</v>
      </c>
      <c r="V414" s="62">
        <v>6.87</v>
      </c>
      <c r="W414" s="62">
        <v>21.2</v>
      </c>
      <c r="X414" s="62">
        <v>5.61</v>
      </c>
      <c r="Y414" s="62">
        <v>44.3</v>
      </c>
      <c r="Z414" s="62">
        <v>65.400000000000006</v>
      </c>
      <c r="AA414" s="62">
        <v>5.04</v>
      </c>
      <c r="AB414" s="62">
        <v>1.6</v>
      </c>
      <c r="AC414" s="62">
        <v>33.5</v>
      </c>
      <c r="AD414" s="62">
        <v>0.5</v>
      </c>
      <c r="AE414" s="62">
        <v>0.8</v>
      </c>
      <c r="AF414" s="62">
        <v>5.0999999999999996</v>
      </c>
      <c r="AG414" s="62">
        <v>0.55000000000000004</v>
      </c>
      <c r="AH414" s="62">
        <v>0.52</v>
      </c>
      <c r="AI414" s="62">
        <v>1.3</v>
      </c>
      <c r="AJ414" s="62">
        <v>226</v>
      </c>
      <c r="AK414" s="62">
        <v>1.1000000000000001</v>
      </c>
      <c r="AL414" s="62">
        <v>31.2</v>
      </c>
      <c r="AM414" s="62">
        <v>3.57</v>
      </c>
      <c r="AN414" s="62">
        <v>140</v>
      </c>
    </row>
    <row r="415" spans="1:40" x14ac:dyDescent="0.25">
      <c r="A415" s="11" t="s">
        <v>216</v>
      </c>
      <c r="B415" s="10" t="s">
        <v>764</v>
      </c>
      <c r="C415" s="62" t="s">
        <v>517</v>
      </c>
      <c r="D415" s="27">
        <v>6</v>
      </c>
      <c r="E415" s="13">
        <v>7</v>
      </c>
      <c r="F415" s="6" t="s">
        <v>210</v>
      </c>
      <c r="G415" s="54" t="s">
        <v>229</v>
      </c>
      <c r="H415" s="54" t="s">
        <v>229</v>
      </c>
      <c r="I415" s="62">
        <v>485</v>
      </c>
      <c r="J415" s="62">
        <v>46.3</v>
      </c>
      <c r="K415" s="62">
        <v>122</v>
      </c>
      <c r="L415" s="62">
        <v>2.06</v>
      </c>
      <c r="M415" s="62">
        <v>5</v>
      </c>
      <c r="N415" s="62">
        <v>3.07</v>
      </c>
      <c r="O415" s="62">
        <v>1.18</v>
      </c>
      <c r="P415" s="62">
        <v>21.9</v>
      </c>
      <c r="Q415" s="62">
        <v>4.92</v>
      </c>
      <c r="R415" s="62">
        <v>3.74</v>
      </c>
      <c r="S415" s="62">
        <v>1.1599999999999999</v>
      </c>
      <c r="T415" s="62">
        <v>18.2</v>
      </c>
      <c r="U415" s="62">
        <v>0.52</v>
      </c>
      <c r="V415" s="62">
        <v>7.09</v>
      </c>
      <c r="W415" s="62">
        <v>19</v>
      </c>
      <c r="X415" s="62">
        <v>5.1100000000000003</v>
      </c>
      <c r="Y415" s="62">
        <v>49.3</v>
      </c>
      <c r="Z415" s="62">
        <v>55.8</v>
      </c>
      <c r="AA415" s="62">
        <v>4.08</v>
      </c>
      <c r="AB415" s="62">
        <v>1.7</v>
      </c>
      <c r="AC415" s="62">
        <v>32</v>
      </c>
      <c r="AD415" s="62">
        <v>0.5</v>
      </c>
      <c r="AE415" s="62">
        <v>0.86</v>
      </c>
      <c r="AF415" s="62">
        <v>5.49</v>
      </c>
      <c r="AG415" s="62">
        <v>0.55000000000000004</v>
      </c>
      <c r="AH415" s="62">
        <v>0.53</v>
      </c>
      <c r="AI415" s="62">
        <v>1.35</v>
      </c>
      <c r="AJ415" s="62">
        <v>217</v>
      </c>
      <c r="AK415" s="62">
        <v>1</v>
      </c>
      <c r="AL415" s="62">
        <v>32.5</v>
      </c>
      <c r="AM415" s="62">
        <v>3.19</v>
      </c>
      <c r="AN415" s="62">
        <v>145</v>
      </c>
    </row>
    <row r="416" spans="1:40" x14ac:dyDescent="0.25">
      <c r="A416" s="11" t="s">
        <v>216</v>
      </c>
      <c r="B416" s="10" t="s">
        <v>764</v>
      </c>
      <c r="C416" s="62" t="s">
        <v>518</v>
      </c>
      <c r="D416" s="27">
        <v>8</v>
      </c>
      <c r="E416" s="13">
        <v>9</v>
      </c>
      <c r="F416" s="6" t="s">
        <v>210</v>
      </c>
      <c r="G416" s="54" t="s">
        <v>229</v>
      </c>
      <c r="H416" s="54" t="s">
        <v>229</v>
      </c>
      <c r="I416" s="62">
        <v>772</v>
      </c>
      <c r="J416" s="62">
        <v>67.599999999999994</v>
      </c>
      <c r="K416" s="62">
        <v>87</v>
      </c>
      <c r="L416" s="62">
        <v>2.15</v>
      </c>
      <c r="M416" s="62">
        <v>4.55</v>
      </c>
      <c r="N416" s="62">
        <v>3.34</v>
      </c>
      <c r="O416" s="62">
        <v>1.04</v>
      </c>
      <c r="P416" s="62">
        <v>16.2</v>
      </c>
      <c r="Q416" s="62">
        <v>4.87</v>
      </c>
      <c r="R416" s="62">
        <v>8.2899999999999991</v>
      </c>
      <c r="S416" s="62">
        <v>1.07</v>
      </c>
      <c r="T416" s="62">
        <v>29.4</v>
      </c>
      <c r="U416" s="62">
        <v>0.43</v>
      </c>
      <c r="V416" s="62">
        <v>8.7200000000000006</v>
      </c>
      <c r="W416" s="62">
        <v>26.8</v>
      </c>
      <c r="X416" s="62">
        <v>7.02</v>
      </c>
      <c r="Y416" s="62">
        <v>94</v>
      </c>
      <c r="Z416" s="62">
        <v>25.7</v>
      </c>
      <c r="AA416" s="62">
        <v>6.06</v>
      </c>
      <c r="AB416" s="62">
        <v>2.1</v>
      </c>
      <c r="AC416" s="62">
        <v>78.5</v>
      </c>
      <c r="AD416" s="62">
        <v>0.6</v>
      </c>
      <c r="AE416" s="62">
        <v>0.89</v>
      </c>
      <c r="AF416" s="62">
        <v>10.45</v>
      </c>
      <c r="AG416" s="62">
        <v>0.42</v>
      </c>
      <c r="AH416" s="62">
        <v>0.51</v>
      </c>
      <c r="AI416" s="62">
        <v>2.1800000000000002</v>
      </c>
      <c r="AJ416" s="62">
        <v>164</v>
      </c>
      <c r="AK416" s="62">
        <v>1.3</v>
      </c>
      <c r="AL416" s="62">
        <v>28.4</v>
      </c>
      <c r="AM416" s="62">
        <v>3.18</v>
      </c>
      <c r="AN416" s="62">
        <v>314</v>
      </c>
    </row>
    <row r="417" spans="1:40" x14ac:dyDescent="0.25">
      <c r="A417" s="11" t="s">
        <v>216</v>
      </c>
      <c r="B417" s="10" t="s">
        <v>764</v>
      </c>
      <c r="C417" s="62" t="s">
        <v>519</v>
      </c>
      <c r="D417" s="27">
        <v>10</v>
      </c>
      <c r="E417" s="13">
        <v>11</v>
      </c>
      <c r="F417" s="6" t="s">
        <v>210</v>
      </c>
      <c r="G417" s="54" t="s">
        <v>229</v>
      </c>
      <c r="H417" s="54" t="s">
        <v>229</v>
      </c>
      <c r="I417" s="62">
        <v>1555</v>
      </c>
      <c r="J417" s="62">
        <v>146.5</v>
      </c>
      <c r="K417" s="62">
        <v>111</v>
      </c>
      <c r="L417" s="62">
        <v>4.9800000000000004</v>
      </c>
      <c r="M417" s="62">
        <v>8.19</v>
      </c>
      <c r="N417" s="62">
        <v>5.52</v>
      </c>
      <c r="O417" s="62">
        <v>2.44</v>
      </c>
      <c r="P417" s="62">
        <v>33.700000000000003</v>
      </c>
      <c r="Q417" s="62">
        <v>10.1</v>
      </c>
      <c r="R417" s="62">
        <v>21.1</v>
      </c>
      <c r="S417" s="62">
        <v>1.64</v>
      </c>
      <c r="T417" s="62">
        <v>67.599999999999994</v>
      </c>
      <c r="U417" s="62">
        <v>0.81</v>
      </c>
      <c r="V417" s="62">
        <v>23.8</v>
      </c>
      <c r="W417" s="62">
        <v>61.1</v>
      </c>
      <c r="X417" s="62">
        <v>16.100000000000001</v>
      </c>
      <c r="Y417" s="62">
        <v>226</v>
      </c>
      <c r="Z417" s="62">
        <v>24.8</v>
      </c>
      <c r="AA417" s="62">
        <v>11.35</v>
      </c>
      <c r="AB417" s="62">
        <v>4</v>
      </c>
      <c r="AC417" s="62">
        <v>189</v>
      </c>
      <c r="AD417" s="62">
        <v>1.7</v>
      </c>
      <c r="AE417" s="62">
        <v>1.57</v>
      </c>
      <c r="AF417" s="62">
        <v>25.1</v>
      </c>
      <c r="AG417" s="62">
        <v>0.81</v>
      </c>
      <c r="AH417" s="62">
        <v>0.79</v>
      </c>
      <c r="AI417" s="62">
        <v>4.88</v>
      </c>
      <c r="AJ417" s="62">
        <v>176</v>
      </c>
      <c r="AK417" s="62">
        <v>4.5999999999999996</v>
      </c>
      <c r="AL417" s="62">
        <v>51.6</v>
      </c>
      <c r="AM417" s="62">
        <v>4.8</v>
      </c>
      <c r="AN417" s="62">
        <v>822</v>
      </c>
    </row>
    <row r="418" spans="1:40" x14ac:dyDescent="0.25">
      <c r="A418" s="11" t="s">
        <v>216</v>
      </c>
      <c r="B418" s="10" t="s">
        <v>764</v>
      </c>
      <c r="C418" s="62" t="s">
        <v>520</v>
      </c>
      <c r="D418" s="27">
        <v>12</v>
      </c>
      <c r="E418" s="13">
        <v>13</v>
      </c>
      <c r="F418" s="6" t="s">
        <v>210</v>
      </c>
      <c r="G418" s="54" t="s">
        <v>229</v>
      </c>
      <c r="H418" s="54" t="s">
        <v>229</v>
      </c>
      <c r="I418" s="62">
        <v>733</v>
      </c>
      <c r="J418" s="62">
        <v>72.8</v>
      </c>
      <c r="K418" s="62">
        <v>60</v>
      </c>
      <c r="L418" s="62">
        <v>2.4300000000000002</v>
      </c>
      <c r="M418" s="62">
        <v>4.2699999999999996</v>
      </c>
      <c r="N418" s="62">
        <v>2.7</v>
      </c>
      <c r="O418" s="62">
        <v>1.27</v>
      </c>
      <c r="P418" s="62">
        <v>14.6</v>
      </c>
      <c r="Q418" s="62">
        <v>4.9000000000000004</v>
      </c>
      <c r="R418" s="62">
        <v>12.3</v>
      </c>
      <c r="S418" s="62">
        <v>0.77</v>
      </c>
      <c r="T418" s="62">
        <v>35.6</v>
      </c>
      <c r="U418" s="62">
        <v>0.51</v>
      </c>
      <c r="V418" s="62">
        <v>9.44</v>
      </c>
      <c r="W418" s="62">
        <v>31.4</v>
      </c>
      <c r="X418" s="62">
        <v>8.3800000000000008</v>
      </c>
      <c r="Y418" s="62">
        <v>103</v>
      </c>
      <c r="Z418" s="62">
        <v>11.8</v>
      </c>
      <c r="AA418" s="62">
        <v>5.0999999999999996</v>
      </c>
      <c r="AB418" s="62">
        <v>1.8</v>
      </c>
      <c r="AC418" s="62">
        <v>93.3</v>
      </c>
      <c r="AD418" s="62">
        <v>0.7</v>
      </c>
      <c r="AE418" s="62">
        <v>0.67</v>
      </c>
      <c r="AF418" s="62">
        <v>15.25</v>
      </c>
      <c r="AG418" s="62">
        <v>0.37</v>
      </c>
      <c r="AH418" s="62">
        <v>0.38</v>
      </c>
      <c r="AI418" s="62">
        <v>2.78</v>
      </c>
      <c r="AJ418" s="62">
        <v>88</v>
      </c>
      <c r="AK418" s="62">
        <v>2.7</v>
      </c>
      <c r="AL418" s="62">
        <v>24.2</v>
      </c>
      <c r="AM418" s="62">
        <v>2.4</v>
      </c>
      <c r="AN418" s="62">
        <v>451</v>
      </c>
    </row>
    <row r="419" spans="1:40" x14ac:dyDescent="0.25">
      <c r="A419" s="11" t="s">
        <v>216</v>
      </c>
      <c r="B419" s="10" t="s">
        <v>765</v>
      </c>
      <c r="C419" s="62" t="s">
        <v>521</v>
      </c>
      <c r="D419" s="27">
        <v>0</v>
      </c>
      <c r="E419" s="13">
        <v>1</v>
      </c>
      <c r="F419" s="6" t="s">
        <v>210</v>
      </c>
      <c r="G419" s="54" t="s">
        <v>229</v>
      </c>
      <c r="H419" s="54" t="s">
        <v>229</v>
      </c>
      <c r="I419" s="62">
        <v>605</v>
      </c>
      <c r="J419" s="62">
        <v>59.3</v>
      </c>
      <c r="K419" s="62">
        <v>87</v>
      </c>
      <c r="L419" s="62">
        <v>3.86</v>
      </c>
      <c r="M419" s="62">
        <v>3.83</v>
      </c>
      <c r="N419" s="62">
        <v>2.5</v>
      </c>
      <c r="O419" s="62">
        <v>0.93</v>
      </c>
      <c r="P419" s="62">
        <v>21.6</v>
      </c>
      <c r="Q419" s="62">
        <v>4.5599999999999996</v>
      </c>
      <c r="R419" s="62">
        <v>8.8699999999999992</v>
      </c>
      <c r="S419" s="62">
        <v>0.87</v>
      </c>
      <c r="T419" s="62">
        <v>27.8</v>
      </c>
      <c r="U419" s="62">
        <v>0.38</v>
      </c>
      <c r="V419" s="62">
        <v>11.95</v>
      </c>
      <c r="W419" s="62">
        <v>24.4</v>
      </c>
      <c r="X419" s="62">
        <v>6.62</v>
      </c>
      <c r="Y419" s="62">
        <v>87.1</v>
      </c>
      <c r="Z419" s="62">
        <v>25.7</v>
      </c>
      <c r="AA419" s="62">
        <v>4.82</v>
      </c>
      <c r="AB419" s="62">
        <v>3</v>
      </c>
      <c r="AC419" s="62">
        <v>55.3</v>
      </c>
      <c r="AD419" s="62">
        <v>0.9</v>
      </c>
      <c r="AE419" s="62">
        <v>0.69</v>
      </c>
      <c r="AF419" s="62">
        <v>12.15</v>
      </c>
      <c r="AG419" s="62">
        <v>0.53</v>
      </c>
      <c r="AH419" s="62">
        <v>0.41</v>
      </c>
      <c r="AI419" s="62">
        <v>2.57</v>
      </c>
      <c r="AJ419" s="62">
        <v>162</v>
      </c>
      <c r="AK419" s="62">
        <v>2.8</v>
      </c>
      <c r="AL419" s="62">
        <v>23.9</v>
      </c>
      <c r="AM419" s="62">
        <v>2.98</v>
      </c>
      <c r="AN419" s="62">
        <v>377</v>
      </c>
    </row>
    <row r="420" spans="1:40" x14ac:dyDescent="0.25">
      <c r="A420" s="11" t="s">
        <v>216</v>
      </c>
      <c r="B420" s="10" t="s">
        <v>765</v>
      </c>
      <c r="C420" s="62" t="s">
        <v>522</v>
      </c>
      <c r="D420" s="27">
        <v>2</v>
      </c>
      <c r="E420" s="13">
        <v>3</v>
      </c>
      <c r="F420" s="6" t="s">
        <v>210</v>
      </c>
      <c r="G420" s="54" t="s">
        <v>229</v>
      </c>
      <c r="H420" s="54" t="s">
        <v>229</v>
      </c>
      <c r="I420" s="62">
        <v>763</v>
      </c>
      <c r="J420" s="62">
        <v>105</v>
      </c>
      <c r="K420" s="62">
        <v>44</v>
      </c>
      <c r="L420" s="62">
        <v>3</v>
      </c>
      <c r="M420" s="62">
        <v>4.47</v>
      </c>
      <c r="N420" s="62">
        <v>2.72</v>
      </c>
      <c r="O420" s="62">
        <v>1.38</v>
      </c>
      <c r="P420" s="62">
        <v>14.6</v>
      </c>
      <c r="Q420" s="62">
        <v>6.13</v>
      </c>
      <c r="R420" s="62">
        <v>9.14</v>
      </c>
      <c r="S420" s="62">
        <v>0.99</v>
      </c>
      <c r="T420" s="62">
        <v>45.1</v>
      </c>
      <c r="U420" s="62">
        <v>0.48</v>
      </c>
      <c r="V420" s="62">
        <v>10.7</v>
      </c>
      <c r="W420" s="62">
        <v>38.200000000000003</v>
      </c>
      <c r="X420" s="62">
        <v>10.15</v>
      </c>
      <c r="Y420" s="62">
        <v>94.7</v>
      </c>
      <c r="Z420" s="62">
        <v>9.5</v>
      </c>
      <c r="AA420" s="62">
        <v>7.39</v>
      </c>
      <c r="AB420" s="62">
        <v>2.1</v>
      </c>
      <c r="AC420" s="62">
        <v>78.7</v>
      </c>
      <c r="AD420" s="62">
        <v>0.8</v>
      </c>
      <c r="AE420" s="62">
        <v>0.92</v>
      </c>
      <c r="AF420" s="62">
        <v>12.15</v>
      </c>
      <c r="AG420" s="62">
        <v>0.41</v>
      </c>
      <c r="AH420" s="62">
        <v>0.41</v>
      </c>
      <c r="AI420" s="62">
        <v>2.36</v>
      </c>
      <c r="AJ420" s="62">
        <v>70</v>
      </c>
      <c r="AK420" s="62">
        <v>2.6</v>
      </c>
      <c r="AL420" s="62">
        <v>30.1</v>
      </c>
      <c r="AM420" s="62">
        <v>2.63</v>
      </c>
      <c r="AN420" s="62">
        <v>394</v>
      </c>
    </row>
    <row r="421" spans="1:40" x14ac:dyDescent="0.25">
      <c r="A421" s="11" t="s">
        <v>216</v>
      </c>
      <c r="B421" s="10" t="s">
        <v>765</v>
      </c>
      <c r="C421" s="62" t="s">
        <v>523</v>
      </c>
      <c r="D421" s="27">
        <v>5</v>
      </c>
      <c r="E421" s="13">
        <v>6</v>
      </c>
      <c r="F421" s="6" t="s">
        <v>210</v>
      </c>
      <c r="G421" s="54" t="s">
        <v>229</v>
      </c>
      <c r="H421" s="54" t="s">
        <v>229</v>
      </c>
      <c r="I421" s="62">
        <v>573</v>
      </c>
      <c r="J421" s="62">
        <v>61.5</v>
      </c>
      <c r="K421" s="62">
        <v>33</v>
      </c>
      <c r="L421" s="62">
        <v>1.52</v>
      </c>
      <c r="M421" s="62">
        <v>3.93</v>
      </c>
      <c r="N421" s="62">
        <v>1.92</v>
      </c>
      <c r="O421" s="62">
        <v>0.98</v>
      </c>
      <c r="P421" s="62">
        <v>8.1</v>
      </c>
      <c r="Q421" s="62">
        <v>5.0199999999999996</v>
      </c>
      <c r="R421" s="62">
        <v>5.0599999999999996</v>
      </c>
      <c r="S421" s="62">
        <v>0.76</v>
      </c>
      <c r="T421" s="62">
        <v>30.5</v>
      </c>
      <c r="U421" s="62">
        <v>0.35</v>
      </c>
      <c r="V421" s="62">
        <v>6.32</v>
      </c>
      <c r="W421" s="62">
        <v>25.9</v>
      </c>
      <c r="X421" s="62">
        <v>6.79</v>
      </c>
      <c r="Y421" s="62">
        <v>64</v>
      </c>
      <c r="Z421" s="62">
        <v>4</v>
      </c>
      <c r="AA421" s="62">
        <v>4.3499999999999996</v>
      </c>
      <c r="AB421" s="62">
        <v>1</v>
      </c>
      <c r="AC421" s="62">
        <v>71.599999999999994</v>
      </c>
      <c r="AD421" s="62">
        <v>0.4</v>
      </c>
      <c r="AE421" s="62">
        <v>0.74</v>
      </c>
      <c r="AF421" s="62">
        <v>7.67</v>
      </c>
      <c r="AG421" s="62">
        <v>0.23</v>
      </c>
      <c r="AH421" s="62">
        <v>0.31</v>
      </c>
      <c r="AI421" s="62">
        <v>1.46</v>
      </c>
      <c r="AJ421" s="62">
        <v>39</v>
      </c>
      <c r="AK421" s="62">
        <v>2.7</v>
      </c>
      <c r="AL421" s="62">
        <v>22</v>
      </c>
      <c r="AM421" s="62">
        <v>1.79</v>
      </c>
      <c r="AN421" s="62">
        <v>226</v>
      </c>
    </row>
    <row r="422" spans="1:40" x14ac:dyDescent="0.25">
      <c r="A422" s="11" t="s">
        <v>216</v>
      </c>
      <c r="B422" s="10" t="s">
        <v>765</v>
      </c>
      <c r="C422" s="62" t="s">
        <v>524</v>
      </c>
      <c r="D422" s="27">
        <v>8</v>
      </c>
      <c r="E422" s="13">
        <v>9</v>
      </c>
      <c r="F422" s="6" t="s">
        <v>210</v>
      </c>
      <c r="G422" s="54" t="s">
        <v>229</v>
      </c>
      <c r="H422" s="54" t="s">
        <v>229</v>
      </c>
      <c r="I422" s="62">
        <v>773</v>
      </c>
      <c r="J422" s="62">
        <v>89.9</v>
      </c>
      <c r="K422" s="62">
        <v>59</v>
      </c>
      <c r="L422" s="62">
        <v>5.95</v>
      </c>
      <c r="M422" s="62">
        <v>4.66</v>
      </c>
      <c r="N422" s="62">
        <v>3.33</v>
      </c>
      <c r="O422" s="62">
        <v>1.44</v>
      </c>
      <c r="P422" s="62">
        <v>18.3</v>
      </c>
      <c r="Q422" s="62">
        <v>6.13</v>
      </c>
      <c r="R422" s="62">
        <v>7.18</v>
      </c>
      <c r="S422" s="62">
        <v>0.97</v>
      </c>
      <c r="T422" s="62">
        <v>40.700000000000003</v>
      </c>
      <c r="U422" s="62">
        <v>0.48</v>
      </c>
      <c r="V422" s="62">
        <v>13.1</v>
      </c>
      <c r="W422" s="62">
        <v>35.700000000000003</v>
      </c>
      <c r="X422" s="62">
        <v>9.9700000000000006</v>
      </c>
      <c r="Y422" s="62">
        <v>143.5</v>
      </c>
      <c r="Z422" s="62">
        <v>11</v>
      </c>
      <c r="AA422" s="62">
        <v>7.29</v>
      </c>
      <c r="AB422" s="62">
        <v>3.3</v>
      </c>
      <c r="AC422" s="62">
        <v>71.400000000000006</v>
      </c>
      <c r="AD422" s="62">
        <v>0.9</v>
      </c>
      <c r="AE422" s="62">
        <v>0.81</v>
      </c>
      <c r="AF422" s="62">
        <v>13.2</v>
      </c>
      <c r="AG422" s="62">
        <v>0.42</v>
      </c>
      <c r="AH422" s="62">
        <v>0.43</v>
      </c>
      <c r="AI422" s="62">
        <v>2.97</v>
      </c>
      <c r="AJ422" s="62">
        <v>72</v>
      </c>
      <c r="AK422" s="62">
        <v>2.6</v>
      </c>
      <c r="AL422" s="62">
        <v>29.7</v>
      </c>
      <c r="AM422" s="62">
        <v>2.79</v>
      </c>
      <c r="AN422" s="62">
        <v>283</v>
      </c>
    </row>
    <row r="423" spans="1:40" x14ac:dyDescent="0.25">
      <c r="A423" s="11" t="s">
        <v>216</v>
      </c>
      <c r="B423" s="10" t="s">
        <v>765</v>
      </c>
      <c r="C423" s="62" t="s">
        <v>525</v>
      </c>
      <c r="D423" s="27">
        <v>12</v>
      </c>
      <c r="E423" s="13">
        <v>13</v>
      </c>
      <c r="F423" s="6" t="s">
        <v>210</v>
      </c>
      <c r="G423" s="54" t="s">
        <v>229</v>
      </c>
      <c r="H423" s="54" t="s">
        <v>229</v>
      </c>
      <c r="I423" s="62">
        <v>742</v>
      </c>
      <c r="J423" s="62">
        <v>102</v>
      </c>
      <c r="K423" s="62">
        <v>77</v>
      </c>
      <c r="L423" s="62">
        <v>9.02</v>
      </c>
      <c r="M423" s="62">
        <v>6.9</v>
      </c>
      <c r="N423" s="62">
        <v>4.3</v>
      </c>
      <c r="O423" s="62">
        <v>1.74</v>
      </c>
      <c r="P423" s="62">
        <v>25.8</v>
      </c>
      <c r="Q423" s="62">
        <v>7.09</v>
      </c>
      <c r="R423" s="62">
        <v>7.25</v>
      </c>
      <c r="S423" s="62">
        <v>1.55</v>
      </c>
      <c r="T423" s="62">
        <v>47.2</v>
      </c>
      <c r="U423" s="62">
        <v>0.59</v>
      </c>
      <c r="V423" s="62">
        <v>16</v>
      </c>
      <c r="W423" s="62">
        <v>42.2</v>
      </c>
      <c r="X423" s="62">
        <v>11.2</v>
      </c>
      <c r="Y423" s="62">
        <v>165.5</v>
      </c>
      <c r="Z423" s="62">
        <v>19.8</v>
      </c>
      <c r="AA423" s="62">
        <v>8.06</v>
      </c>
      <c r="AB423" s="62">
        <v>3.9</v>
      </c>
      <c r="AC423" s="62">
        <v>50.7</v>
      </c>
      <c r="AD423" s="62">
        <v>1.3</v>
      </c>
      <c r="AE423" s="62">
        <v>1.1299999999999999</v>
      </c>
      <c r="AF423" s="62">
        <v>16.350000000000001</v>
      </c>
      <c r="AG423" s="62">
        <v>0.51</v>
      </c>
      <c r="AH423" s="62">
        <v>0.56999999999999995</v>
      </c>
      <c r="AI423" s="62">
        <v>4.33</v>
      </c>
      <c r="AJ423" s="62">
        <v>106</v>
      </c>
      <c r="AK423" s="62">
        <v>2.2999999999999998</v>
      </c>
      <c r="AL423" s="62">
        <v>42.7</v>
      </c>
      <c r="AM423" s="62">
        <v>3.81</v>
      </c>
      <c r="AN423" s="62">
        <v>264</v>
      </c>
    </row>
    <row r="424" spans="1:40" x14ac:dyDescent="0.25">
      <c r="A424" s="11" t="s">
        <v>216</v>
      </c>
      <c r="B424" s="10" t="s">
        <v>765</v>
      </c>
      <c r="C424" s="62" t="s">
        <v>526</v>
      </c>
      <c r="D424" s="27">
        <v>15</v>
      </c>
      <c r="E424" s="13">
        <v>16</v>
      </c>
      <c r="F424" s="6" t="s">
        <v>210</v>
      </c>
      <c r="G424" s="54" t="s">
        <v>229</v>
      </c>
      <c r="H424" s="54" t="s">
        <v>229</v>
      </c>
      <c r="I424" s="62">
        <v>759</v>
      </c>
      <c r="J424" s="62">
        <v>106.5</v>
      </c>
      <c r="K424" s="62">
        <v>73</v>
      </c>
      <c r="L424" s="62">
        <v>7.23</v>
      </c>
      <c r="M424" s="62">
        <v>5.89</v>
      </c>
      <c r="N424" s="62">
        <v>3.72</v>
      </c>
      <c r="O424" s="62">
        <v>1.52</v>
      </c>
      <c r="P424" s="62">
        <v>24.5</v>
      </c>
      <c r="Q424" s="62">
        <v>7.14</v>
      </c>
      <c r="R424" s="62">
        <v>9.1999999999999993</v>
      </c>
      <c r="S424" s="62">
        <v>1.21</v>
      </c>
      <c r="T424" s="62">
        <v>49.7</v>
      </c>
      <c r="U424" s="62">
        <v>0.51</v>
      </c>
      <c r="V424" s="62">
        <v>15.05</v>
      </c>
      <c r="W424" s="62">
        <v>41.7</v>
      </c>
      <c r="X424" s="62">
        <v>11.65</v>
      </c>
      <c r="Y424" s="62">
        <v>155</v>
      </c>
      <c r="Z424" s="62">
        <v>15.5</v>
      </c>
      <c r="AA424" s="62">
        <v>8.1999999999999993</v>
      </c>
      <c r="AB424" s="62">
        <v>4.5</v>
      </c>
      <c r="AC424" s="62">
        <v>62.7</v>
      </c>
      <c r="AD424" s="62">
        <v>1.2</v>
      </c>
      <c r="AE424" s="62">
        <v>1.19</v>
      </c>
      <c r="AF424" s="62">
        <v>17.55</v>
      </c>
      <c r="AG424" s="62">
        <v>0.52</v>
      </c>
      <c r="AH424" s="62">
        <v>0.61</v>
      </c>
      <c r="AI424" s="62">
        <v>4.12</v>
      </c>
      <c r="AJ424" s="62">
        <v>98</v>
      </c>
      <c r="AK424" s="62">
        <v>3.3</v>
      </c>
      <c r="AL424" s="62">
        <v>34.4</v>
      </c>
      <c r="AM424" s="62">
        <v>3.26</v>
      </c>
      <c r="AN424" s="62">
        <v>365</v>
      </c>
    </row>
    <row r="425" spans="1:40" x14ac:dyDescent="0.25">
      <c r="A425" s="11" t="s">
        <v>216</v>
      </c>
      <c r="B425" s="10" t="s">
        <v>765</v>
      </c>
      <c r="C425" s="62" t="s">
        <v>527</v>
      </c>
      <c r="D425" s="27">
        <v>19</v>
      </c>
      <c r="E425" s="13">
        <v>20</v>
      </c>
      <c r="F425" s="6" t="s">
        <v>210</v>
      </c>
      <c r="G425" s="54" t="s">
        <v>229</v>
      </c>
      <c r="H425" s="54" t="s">
        <v>229</v>
      </c>
      <c r="I425" s="62">
        <v>365</v>
      </c>
      <c r="J425" s="62">
        <v>40</v>
      </c>
      <c r="K425" s="62">
        <v>30</v>
      </c>
      <c r="L425" s="62">
        <v>1.07</v>
      </c>
      <c r="M425" s="62">
        <v>2.02</v>
      </c>
      <c r="N425" s="62">
        <v>1.34</v>
      </c>
      <c r="O425" s="62">
        <v>0.5</v>
      </c>
      <c r="P425" s="62">
        <v>5.5</v>
      </c>
      <c r="Q425" s="62">
        <v>2.96</v>
      </c>
      <c r="R425" s="62">
        <v>6.63</v>
      </c>
      <c r="S425" s="62">
        <v>0.5</v>
      </c>
      <c r="T425" s="62">
        <v>17.100000000000001</v>
      </c>
      <c r="U425" s="62">
        <v>0.28999999999999998</v>
      </c>
      <c r="V425" s="62">
        <v>6.07</v>
      </c>
      <c r="W425" s="62">
        <v>15.4</v>
      </c>
      <c r="X425" s="62">
        <v>3.9</v>
      </c>
      <c r="Y425" s="62">
        <v>46.4</v>
      </c>
      <c r="Z425" s="62">
        <v>3.6</v>
      </c>
      <c r="AA425" s="62">
        <v>2.4500000000000002</v>
      </c>
      <c r="AB425" s="62">
        <v>0.8</v>
      </c>
      <c r="AC425" s="62">
        <v>47.1</v>
      </c>
      <c r="AD425" s="62">
        <v>0.4</v>
      </c>
      <c r="AE425" s="62">
        <v>0.4</v>
      </c>
      <c r="AF425" s="62">
        <v>7</v>
      </c>
      <c r="AG425" s="62">
        <v>0.19</v>
      </c>
      <c r="AH425" s="62">
        <v>0.15</v>
      </c>
      <c r="AI425" s="62">
        <v>1.55</v>
      </c>
      <c r="AJ425" s="62">
        <v>26</v>
      </c>
      <c r="AK425" s="62">
        <v>5.5</v>
      </c>
      <c r="AL425" s="62">
        <v>14.2</v>
      </c>
      <c r="AM425" s="62">
        <v>1.3</v>
      </c>
      <c r="AN425" s="62">
        <v>265</v>
      </c>
    </row>
    <row r="426" spans="1:40" x14ac:dyDescent="0.25">
      <c r="A426" s="11" t="s">
        <v>216</v>
      </c>
      <c r="B426" s="10" t="s">
        <v>766</v>
      </c>
      <c r="C426" s="62" t="s">
        <v>528</v>
      </c>
      <c r="D426" s="27">
        <v>0</v>
      </c>
      <c r="E426" s="13">
        <v>1</v>
      </c>
      <c r="F426" s="6" t="s">
        <v>210</v>
      </c>
      <c r="G426" s="54" t="s">
        <v>229</v>
      </c>
      <c r="H426" s="54" t="s">
        <v>229</v>
      </c>
      <c r="I426" s="14">
        <v>578</v>
      </c>
      <c r="J426" s="14">
        <v>73.5</v>
      </c>
      <c r="K426" s="14">
        <v>80</v>
      </c>
      <c r="L426" s="14">
        <v>2.73</v>
      </c>
      <c r="M426" s="14">
        <v>4.5599999999999996</v>
      </c>
      <c r="N426" s="14">
        <v>3.23</v>
      </c>
      <c r="O426" s="14">
        <v>1.22</v>
      </c>
      <c r="P426" s="14">
        <v>16</v>
      </c>
      <c r="Q426" s="14">
        <v>5.41</v>
      </c>
      <c r="R426" s="14">
        <v>9.7200000000000006</v>
      </c>
      <c r="S426" s="14">
        <v>1.07</v>
      </c>
      <c r="T426" s="14">
        <v>33.200000000000003</v>
      </c>
      <c r="U426" s="14">
        <v>0.44</v>
      </c>
      <c r="V426" s="14">
        <v>11.9</v>
      </c>
      <c r="W426" s="14">
        <v>29.8</v>
      </c>
      <c r="X426" s="14">
        <v>8</v>
      </c>
      <c r="Y426" s="14">
        <v>77.3</v>
      </c>
      <c r="Z426" s="14">
        <v>20.399999999999999</v>
      </c>
      <c r="AA426" s="14">
        <v>5.53</v>
      </c>
      <c r="AB426" s="14">
        <v>1.9</v>
      </c>
      <c r="AC426" s="14">
        <v>72.5</v>
      </c>
      <c r="AD426" s="14">
        <v>0.8</v>
      </c>
      <c r="AE426" s="14">
        <v>0.86</v>
      </c>
      <c r="AF426" s="14">
        <v>12</v>
      </c>
      <c r="AG426" s="14">
        <v>0.57999999999999996</v>
      </c>
      <c r="AH426" s="14">
        <v>0.39</v>
      </c>
      <c r="AI426" s="14">
        <v>2.7</v>
      </c>
      <c r="AJ426" s="14">
        <v>211</v>
      </c>
      <c r="AK426" s="14">
        <v>13.2</v>
      </c>
      <c r="AL426" s="14">
        <v>28.1</v>
      </c>
      <c r="AM426" s="14">
        <v>2.65</v>
      </c>
      <c r="AN426" s="14">
        <v>408</v>
      </c>
    </row>
    <row r="427" spans="1:40" x14ac:dyDescent="0.25">
      <c r="A427" s="11" t="s">
        <v>216</v>
      </c>
      <c r="B427" s="10" t="s">
        <v>766</v>
      </c>
      <c r="C427" s="62" t="s">
        <v>529</v>
      </c>
      <c r="D427" s="27">
        <v>4</v>
      </c>
      <c r="E427" s="13">
        <v>5</v>
      </c>
      <c r="F427" s="6" t="s">
        <v>210</v>
      </c>
      <c r="G427" s="54" t="s">
        <v>229</v>
      </c>
      <c r="H427" s="54" t="s">
        <v>229</v>
      </c>
      <c r="I427" s="14">
        <v>744</v>
      </c>
      <c r="J427" s="14">
        <v>104</v>
      </c>
      <c r="K427" s="14">
        <v>80</v>
      </c>
      <c r="L427" s="14">
        <v>6.54</v>
      </c>
      <c r="M427" s="14">
        <v>6.52</v>
      </c>
      <c r="N427" s="14">
        <v>4.3099999999999996</v>
      </c>
      <c r="O427" s="14">
        <v>1.71</v>
      </c>
      <c r="P427" s="14">
        <v>26</v>
      </c>
      <c r="Q427" s="14">
        <v>7.84</v>
      </c>
      <c r="R427" s="14">
        <v>6.82</v>
      </c>
      <c r="S427" s="14">
        <v>1.54</v>
      </c>
      <c r="T427" s="14">
        <v>51.5</v>
      </c>
      <c r="U427" s="14">
        <v>0.67</v>
      </c>
      <c r="V427" s="14">
        <v>16.399999999999999</v>
      </c>
      <c r="W427" s="14">
        <v>44.1</v>
      </c>
      <c r="X427" s="14">
        <v>11.5</v>
      </c>
      <c r="Y427" s="14">
        <v>171</v>
      </c>
      <c r="Z427" s="14">
        <v>17.2</v>
      </c>
      <c r="AA427" s="14">
        <v>8.35</v>
      </c>
      <c r="AB427" s="14">
        <v>4.5</v>
      </c>
      <c r="AC427" s="14">
        <v>67.5</v>
      </c>
      <c r="AD427" s="14">
        <v>1.2</v>
      </c>
      <c r="AE427" s="14">
        <v>1.07</v>
      </c>
      <c r="AF427" s="14">
        <v>16.55</v>
      </c>
      <c r="AG427" s="14">
        <v>0.53</v>
      </c>
      <c r="AH427" s="14">
        <v>0.68</v>
      </c>
      <c r="AI427" s="14">
        <v>4.72</v>
      </c>
      <c r="AJ427" s="14">
        <v>113</v>
      </c>
      <c r="AK427" s="14">
        <v>2.6</v>
      </c>
      <c r="AL427" s="14">
        <v>44.8</v>
      </c>
      <c r="AM427" s="14">
        <v>4.13</v>
      </c>
      <c r="AN427" s="14">
        <v>245</v>
      </c>
    </row>
    <row r="428" spans="1:40" x14ac:dyDescent="0.25">
      <c r="A428" s="11" t="s">
        <v>216</v>
      </c>
      <c r="B428" s="10" t="s">
        <v>766</v>
      </c>
      <c r="C428" s="62" t="s">
        <v>530</v>
      </c>
      <c r="D428" s="27">
        <v>8</v>
      </c>
      <c r="E428" s="13">
        <v>9</v>
      </c>
      <c r="F428" s="6" t="s">
        <v>210</v>
      </c>
      <c r="G428" s="54" t="s">
        <v>229</v>
      </c>
      <c r="H428" s="54" t="s">
        <v>229</v>
      </c>
      <c r="I428" s="14">
        <v>612</v>
      </c>
      <c r="J428" s="14">
        <v>61.4</v>
      </c>
      <c r="K428" s="14">
        <v>33</v>
      </c>
      <c r="L428" s="14">
        <v>2.0499999999999998</v>
      </c>
      <c r="M428" s="14">
        <v>3.27</v>
      </c>
      <c r="N428" s="14">
        <v>1.98</v>
      </c>
      <c r="O428" s="14">
        <v>1</v>
      </c>
      <c r="P428" s="14">
        <v>9.6999999999999993</v>
      </c>
      <c r="Q428" s="14">
        <v>3.78</v>
      </c>
      <c r="R428" s="14">
        <v>11.25</v>
      </c>
      <c r="S428" s="14">
        <v>0.75</v>
      </c>
      <c r="T428" s="14">
        <v>26.7</v>
      </c>
      <c r="U428" s="14">
        <v>0.28999999999999998</v>
      </c>
      <c r="V428" s="14">
        <v>7.96</v>
      </c>
      <c r="W428" s="14">
        <v>24.4</v>
      </c>
      <c r="X428" s="14">
        <v>6.59</v>
      </c>
      <c r="Y428" s="14">
        <v>74.599999999999994</v>
      </c>
      <c r="Z428" s="14">
        <v>5.9</v>
      </c>
      <c r="AA428" s="14">
        <v>4.5999999999999996</v>
      </c>
      <c r="AB428" s="14">
        <v>1.9</v>
      </c>
      <c r="AC428" s="14">
        <v>84.1</v>
      </c>
      <c r="AD428" s="14">
        <v>0.6</v>
      </c>
      <c r="AE428" s="14">
        <v>0.55000000000000004</v>
      </c>
      <c r="AF428" s="14">
        <v>11</v>
      </c>
      <c r="AG428" s="14">
        <v>0.28999999999999998</v>
      </c>
      <c r="AH428" s="14">
        <v>0.25</v>
      </c>
      <c r="AI428" s="14">
        <v>2.2200000000000002</v>
      </c>
      <c r="AJ428" s="14">
        <v>46</v>
      </c>
      <c r="AK428" s="14">
        <v>2.8</v>
      </c>
      <c r="AL428" s="14">
        <v>19.600000000000001</v>
      </c>
      <c r="AM428" s="14">
        <v>1.96</v>
      </c>
      <c r="AN428" s="14">
        <v>474</v>
      </c>
    </row>
    <row r="429" spans="1:40" x14ac:dyDescent="0.25">
      <c r="A429" s="11" t="s">
        <v>216</v>
      </c>
      <c r="B429" s="10" t="s">
        <v>766</v>
      </c>
      <c r="C429" s="62" t="s">
        <v>531</v>
      </c>
      <c r="D429" s="27">
        <v>12</v>
      </c>
      <c r="E429" s="13">
        <v>13</v>
      </c>
      <c r="F429" s="6" t="s">
        <v>210</v>
      </c>
      <c r="G429" s="54" t="s">
        <v>229</v>
      </c>
      <c r="H429" s="54" t="s">
        <v>229</v>
      </c>
      <c r="I429" s="14">
        <v>768</v>
      </c>
      <c r="J429" s="14">
        <v>107.5</v>
      </c>
      <c r="K429" s="14">
        <v>55</v>
      </c>
      <c r="L429" s="14">
        <v>4.6100000000000003</v>
      </c>
      <c r="M429" s="14">
        <v>5.23</v>
      </c>
      <c r="N429" s="14">
        <v>3.17</v>
      </c>
      <c r="O429" s="14">
        <v>1.33</v>
      </c>
      <c r="P429" s="14">
        <v>18</v>
      </c>
      <c r="Q429" s="14">
        <v>6.91</v>
      </c>
      <c r="R429" s="14">
        <v>12.55</v>
      </c>
      <c r="S429" s="14">
        <v>1.18</v>
      </c>
      <c r="T429" s="14">
        <v>48.1</v>
      </c>
      <c r="U429" s="14">
        <v>0.56999999999999995</v>
      </c>
      <c r="V429" s="14">
        <v>14.5</v>
      </c>
      <c r="W429" s="14">
        <v>43</v>
      </c>
      <c r="X429" s="14">
        <v>11.65</v>
      </c>
      <c r="Y429" s="14">
        <v>131.5</v>
      </c>
      <c r="Z429" s="14">
        <v>11.3</v>
      </c>
      <c r="AA429" s="14">
        <v>6.57</v>
      </c>
      <c r="AB429" s="14">
        <v>2.9</v>
      </c>
      <c r="AC429" s="14">
        <v>83.6</v>
      </c>
      <c r="AD429" s="14">
        <v>1.1000000000000001</v>
      </c>
      <c r="AE429" s="14">
        <v>0.98</v>
      </c>
      <c r="AF429" s="14">
        <v>19.55</v>
      </c>
      <c r="AG429" s="14">
        <v>0.51</v>
      </c>
      <c r="AH429" s="14">
        <v>0.5</v>
      </c>
      <c r="AI429" s="14">
        <v>3.77</v>
      </c>
      <c r="AJ429" s="14">
        <v>76</v>
      </c>
      <c r="AK429" s="14">
        <v>3.9</v>
      </c>
      <c r="AL429" s="14">
        <v>32.200000000000003</v>
      </c>
      <c r="AM429" s="14">
        <v>3.52</v>
      </c>
      <c r="AN429" s="14">
        <v>514</v>
      </c>
    </row>
    <row r="430" spans="1:40" x14ac:dyDescent="0.25">
      <c r="A430" s="11" t="s">
        <v>216</v>
      </c>
      <c r="B430" s="10" t="s">
        <v>766</v>
      </c>
      <c r="C430" s="62" t="s">
        <v>532</v>
      </c>
      <c r="D430" s="27">
        <v>16</v>
      </c>
      <c r="E430" s="13">
        <v>17</v>
      </c>
      <c r="F430" s="6" t="s">
        <v>210</v>
      </c>
      <c r="G430" s="54" t="s">
        <v>229</v>
      </c>
      <c r="H430" s="54" t="s">
        <v>229</v>
      </c>
      <c r="I430" s="14">
        <v>723</v>
      </c>
      <c r="J430" s="14">
        <v>104.5</v>
      </c>
      <c r="K430" s="14">
        <v>82</v>
      </c>
      <c r="L430" s="14">
        <v>6.5</v>
      </c>
      <c r="M430" s="14">
        <v>6.8</v>
      </c>
      <c r="N430" s="14">
        <v>4.2699999999999996</v>
      </c>
      <c r="O430" s="14">
        <v>1.69</v>
      </c>
      <c r="P430" s="14">
        <v>26</v>
      </c>
      <c r="Q430" s="14">
        <v>7.77</v>
      </c>
      <c r="R430" s="14">
        <v>6.52</v>
      </c>
      <c r="S430" s="14">
        <v>1.42</v>
      </c>
      <c r="T430" s="14">
        <v>48.2</v>
      </c>
      <c r="U430" s="14">
        <v>0.64</v>
      </c>
      <c r="V430" s="14">
        <v>16.5</v>
      </c>
      <c r="W430" s="14">
        <v>44.4</v>
      </c>
      <c r="X430" s="14">
        <v>11.95</v>
      </c>
      <c r="Y430" s="14">
        <v>168</v>
      </c>
      <c r="Z430" s="14">
        <v>19.7</v>
      </c>
      <c r="AA430" s="14">
        <v>8.83</v>
      </c>
      <c r="AB430" s="14">
        <v>4.2</v>
      </c>
      <c r="AC430" s="14">
        <v>58.8</v>
      </c>
      <c r="AD430" s="14">
        <v>1.3</v>
      </c>
      <c r="AE430" s="14">
        <v>1.2</v>
      </c>
      <c r="AF430" s="14">
        <v>18.100000000000001</v>
      </c>
      <c r="AG430" s="14">
        <v>0.53</v>
      </c>
      <c r="AH430" s="14">
        <v>0.63</v>
      </c>
      <c r="AI430" s="14">
        <v>4.5</v>
      </c>
      <c r="AJ430" s="14">
        <v>109</v>
      </c>
      <c r="AK430" s="14">
        <v>2.7</v>
      </c>
      <c r="AL430" s="14">
        <v>41.6</v>
      </c>
      <c r="AM430" s="14">
        <v>3.78</v>
      </c>
      <c r="AN430" s="14">
        <v>239</v>
      </c>
    </row>
    <row r="431" spans="1:40" x14ac:dyDescent="0.25">
      <c r="A431" s="11" t="s">
        <v>216</v>
      </c>
      <c r="B431" s="10" t="s">
        <v>766</v>
      </c>
      <c r="C431" s="62" t="s">
        <v>533</v>
      </c>
      <c r="D431" s="27">
        <v>19</v>
      </c>
      <c r="E431" s="13">
        <v>20</v>
      </c>
      <c r="F431" s="6" t="s">
        <v>210</v>
      </c>
      <c r="G431" s="54" t="s">
        <v>229</v>
      </c>
      <c r="H431" s="54" t="s">
        <v>229</v>
      </c>
      <c r="I431" s="14">
        <v>856</v>
      </c>
      <c r="J431" s="14">
        <v>86.6</v>
      </c>
      <c r="K431" s="14">
        <v>56</v>
      </c>
      <c r="L431" s="14">
        <v>2.91</v>
      </c>
      <c r="M431" s="14">
        <v>4.75</v>
      </c>
      <c r="N431" s="14">
        <v>2.77</v>
      </c>
      <c r="O431" s="14">
        <v>1.24</v>
      </c>
      <c r="P431" s="14">
        <v>15.3</v>
      </c>
      <c r="Q431" s="14">
        <v>5.05</v>
      </c>
      <c r="R431" s="14">
        <v>14.8</v>
      </c>
      <c r="S431" s="14">
        <v>0.85</v>
      </c>
      <c r="T431" s="14">
        <v>41.7</v>
      </c>
      <c r="U431" s="14">
        <v>0.37</v>
      </c>
      <c r="V431" s="14">
        <v>10.6</v>
      </c>
      <c r="W431" s="14">
        <v>34.799999999999997</v>
      </c>
      <c r="X431" s="14">
        <v>9.82</v>
      </c>
      <c r="Y431" s="14">
        <v>103.5</v>
      </c>
      <c r="Z431" s="14">
        <v>8.6999999999999993</v>
      </c>
      <c r="AA431" s="14">
        <v>6.13</v>
      </c>
      <c r="AB431" s="14">
        <v>2.1</v>
      </c>
      <c r="AC431" s="14">
        <v>113</v>
      </c>
      <c r="AD431" s="14">
        <v>0.9</v>
      </c>
      <c r="AE431" s="14">
        <v>0.72</v>
      </c>
      <c r="AF431" s="14">
        <v>16.649999999999999</v>
      </c>
      <c r="AG431" s="14">
        <v>0.37</v>
      </c>
      <c r="AH431" s="14">
        <v>0.51</v>
      </c>
      <c r="AI431" s="14">
        <v>3.2</v>
      </c>
      <c r="AJ431" s="14">
        <v>58</v>
      </c>
      <c r="AK431" s="14">
        <v>2.7</v>
      </c>
      <c r="AL431" s="14">
        <v>28.9</v>
      </c>
      <c r="AM431" s="14">
        <v>3.05</v>
      </c>
      <c r="AN431" s="14">
        <v>560</v>
      </c>
    </row>
    <row r="432" spans="1:40" x14ac:dyDescent="0.25">
      <c r="A432" s="11" t="s">
        <v>216</v>
      </c>
      <c r="B432" s="10" t="s">
        <v>766</v>
      </c>
      <c r="C432" s="62" t="s">
        <v>534</v>
      </c>
      <c r="D432" s="27">
        <v>20</v>
      </c>
      <c r="E432" s="13">
        <v>21</v>
      </c>
      <c r="F432" s="6" t="s">
        <v>210</v>
      </c>
      <c r="G432" s="54" t="s">
        <v>229</v>
      </c>
      <c r="H432" s="54" t="s">
        <v>229</v>
      </c>
      <c r="I432" s="14">
        <v>867</v>
      </c>
      <c r="J432" s="14">
        <v>83.2</v>
      </c>
      <c r="K432" s="14">
        <v>48</v>
      </c>
      <c r="L432" s="14">
        <v>2.62</v>
      </c>
      <c r="M432" s="14">
        <v>3.84</v>
      </c>
      <c r="N432" s="14">
        <v>2.2599999999999998</v>
      </c>
      <c r="O432" s="14">
        <v>1.3</v>
      </c>
      <c r="P432" s="14">
        <v>14.9</v>
      </c>
      <c r="Q432" s="14">
        <v>4.3</v>
      </c>
      <c r="R432" s="14">
        <v>11.25</v>
      </c>
      <c r="S432" s="14">
        <v>0.73</v>
      </c>
      <c r="T432" s="14">
        <v>40.700000000000003</v>
      </c>
      <c r="U432" s="14">
        <v>0.31</v>
      </c>
      <c r="V432" s="14">
        <v>9.31</v>
      </c>
      <c r="W432" s="14">
        <v>32.9</v>
      </c>
      <c r="X432" s="14">
        <v>9.06</v>
      </c>
      <c r="Y432" s="14">
        <v>106.5</v>
      </c>
      <c r="Z432" s="14">
        <v>7.9</v>
      </c>
      <c r="AA432" s="14">
        <v>5.63</v>
      </c>
      <c r="AB432" s="14">
        <v>1.6</v>
      </c>
      <c r="AC432" s="14">
        <v>106</v>
      </c>
      <c r="AD432" s="14">
        <v>0.8</v>
      </c>
      <c r="AE432" s="14">
        <v>0.72</v>
      </c>
      <c r="AF432" s="14">
        <v>15.3</v>
      </c>
      <c r="AG432" s="14">
        <v>0.33</v>
      </c>
      <c r="AH432" s="14">
        <v>0.35</v>
      </c>
      <c r="AI432" s="14">
        <v>2.62</v>
      </c>
      <c r="AJ432" s="14">
        <v>49</v>
      </c>
      <c r="AK432" s="14">
        <v>3.2</v>
      </c>
      <c r="AL432" s="14">
        <v>20.100000000000001</v>
      </c>
      <c r="AM432" s="14">
        <v>2.29</v>
      </c>
      <c r="AN432" s="14">
        <v>430</v>
      </c>
    </row>
    <row r="433" spans="1:40" x14ac:dyDescent="0.25">
      <c r="A433" s="11" t="s">
        <v>216</v>
      </c>
      <c r="B433" s="10" t="s">
        <v>767</v>
      </c>
      <c r="C433" s="62" t="s">
        <v>535</v>
      </c>
      <c r="D433" s="27">
        <v>0</v>
      </c>
      <c r="E433" s="13">
        <v>1</v>
      </c>
      <c r="F433" s="6" t="s">
        <v>210</v>
      </c>
      <c r="G433" s="54" t="s">
        <v>229</v>
      </c>
      <c r="H433" s="54" t="s">
        <v>229</v>
      </c>
      <c r="I433" s="14">
        <v>298</v>
      </c>
      <c r="J433" s="14">
        <v>31</v>
      </c>
      <c r="K433" s="14">
        <v>31</v>
      </c>
      <c r="L433" s="14">
        <v>1.1200000000000001</v>
      </c>
      <c r="M433" s="14">
        <v>1.78</v>
      </c>
      <c r="N433" s="14">
        <v>0.99</v>
      </c>
      <c r="O433" s="14">
        <v>0.42</v>
      </c>
      <c r="P433" s="14">
        <v>5.8</v>
      </c>
      <c r="Q433" s="14">
        <v>1.81</v>
      </c>
      <c r="R433" s="14">
        <v>4.87</v>
      </c>
      <c r="S433" s="14">
        <v>0.33</v>
      </c>
      <c r="T433" s="14">
        <v>14.1</v>
      </c>
      <c r="U433" s="14">
        <v>0.18</v>
      </c>
      <c r="V433" s="14">
        <v>4.51</v>
      </c>
      <c r="W433" s="14">
        <v>12.3</v>
      </c>
      <c r="X433" s="14">
        <v>3.35</v>
      </c>
      <c r="Y433" s="14">
        <v>34.799999999999997</v>
      </c>
      <c r="Z433" s="14">
        <v>7</v>
      </c>
      <c r="AA433" s="14">
        <v>2.62</v>
      </c>
      <c r="AB433" s="14">
        <v>0.7</v>
      </c>
      <c r="AC433" s="14">
        <v>33.200000000000003</v>
      </c>
      <c r="AD433" s="14">
        <v>0.3</v>
      </c>
      <c r="AE433" s="14">
        <v>0.36</v>
      </c>
      <c r="AF433" s="14">
        <v>5.52</v>
      </c>
      <c r="AG433" s="14">
        <v>0.17</v>
      </c>
      <c r="AH433" s="14">
        <v>0.17</v>
      </c>
      <c r="AI433" s="14">
        <v>0.97</v>
      </c>
      <c r="AJ433" s="14">
        <v>39</v>
      </c>
      <c r="AK433" s="14">
        <v>2.2000000000000002</v>
      </c>
      <c r="AL433" s="14">
        <v>9.6999999999999993</v>
      </c>
      <c r="AM433" s="14">
        <v>1.02</v>
      </c>
      <c r="AN433" s="14">
        <v>209</v>
      </c>
    </row>
    <row r="434" spans="1:40" x14ac:dyDescent="0.25">
      <c r="A434" s="11" t="s">
        <v>216</v>
      </c>
      <c r="B434" s="10" t="s">
        <v>767</v>
      </c>
      <c r="C434" s="62" t="s">
        <v>536</v>
      </c>
      <c r="D434" s="27">
        <v>3</v>
      </c>
      <c r="E434" s="13">
        <v>4</v>
      </c>
      <c r="F434" s="6" t="s">
        <v>210</v>
      </c>
      <c r="G434" s="54" t="s">
        <v>229</v>
      </c>
      <c r="H434" s="54" t="s">
        <v>229</v>
      </c>
      <c r="I434" s="14">
        <v>322</v>
      </c>
      <c r="J434" s="14">
        <v>38</v>
      </c>
      <c r="K434" s="14">
        <v>22</v>
      </c>
      <c r="L434" s="14">
        <v>0.85</v>
      </c>
      <c r="M434" s="14">
        <v>1.75</v>
      </c>
      <c r="N434" s="14">
        <v>0.87</v>
      </c>
      <c r="O434" s="14">
        <v>0.4</v>
      </c>
      <c r="P434" s="14">
        <v>5.2</v>
      </c>
      <c r="Q434" s="14">
        <v>1.9</v>
      </c>
      <c r="R434" s="14">
        <v>4.24</v>
      </c>
      <c r="S434" s="14">
        <v>0.26</v>
      </c>
      <c r="T434" s="14">
        <v>13.4</v>
      </c>
      <c r="U434" s="14">
        <v>0.15</v>
      </c>
      <c r="V434" s="14">
        <v>4.26</v>
      </c>
      <c r="W434" s="14">
        <v>13</v>
      </c>
      <c r="X434" s="14">
        <v>3.42</v>
      </c>
      <c r="Y434" s="14">
        <v>40.1</v>
      </c>
      <c r="Z434" s="14">
        <v>2.9</v>
      </c>
      <c r="AA434" s="14">
        <v>1.71</v>
      </c>
      <c r="AB434" s="14">
        <v>0.7</v>
      </c>
      <c r="AC434" s="14">
        <v>31.8</v>
      </c>
      <c r="AD434" s="14">
        <v>0.3</v>
      </c>
      <c r="AE434" s="14">
        <v>0.3</v>
      </c>
      <c r="AF434" s="14">
        <v>4.74</v>
      </c>
      <c r="AG434" s="14">
        <v>0.14000000000000001</v>
      </c>
      <c r="AH434" s="14">
        <v>0.16</v>
      </c>
      <c r="AI434" s="14">
        <v>0.84</v>
      </c>
      <c r="AJ434" s="14">
        <v>26</v>
      </c>
      <c r="AK434" s="14">
        <v>2.2000000000000002</v>
      </c>
      <c r="AL434" s="14">
        <v>8.6</v>
      </c>
      <c r="AM434" s="14">
        <v>0.93</v>
      </c>
      <c r="AN434" s="14">
        <v>165</v>
      </c>
    </row>
    <row r="435" spans="1:40" x14ac:dyDescent="0.25">
      <c r="A435" s="11" t="s">
        <v>216</v>
      </c>
      <c r="B435" s="10" t="s">
        <v>767</v>
      </c>
      <c r="C435" s="62" t="s">
        <v>537</v>
      </c>
      <c r="D435" s="27">
        <v>4</v>
      </c>
      <c r="E435" s="13">
        <v>5</v>
      </c>
      <c r="F435" s="6" t="s">
        <v>210</v>
      </c>
      <c r="G435" s="54" t="s">
        <v>229</v>
      </c>
      <c r="H435" s="54" t="s">
        <v>229</v>
      </c>
      <c r="I435" s="14">
        <v>855</v>
      </c>
      <c r="J435" s="14">
        <v>109.5</v>
      </c>
      <c r="K435" s="14">
        <v>76</v>
      </c>
      <c r="L435" s="14">
        <v>6.51</v>
      </c>
      <c r="M435" s="14">
        <v>5.95</v>
      </c>
      <c r="N435" s="14">
        <v>3.68</v>
      </c>
      <c r="O435" s="14">
        <v>1.93</v>
      </c>
      <c r="P435" s="14">
        <v>25.2</v>
      </c>
      <c r="Q435" s="14">
        <v>7.24</v>
      </c>
      <c r="R435" s="14">
        <v>8.3800000000000008</v>
      </c>
      <c r="S435" s="14">
        <v>1.1599999999999999</v>
      </c>
      <c r="T435" s="14">
        <v>53.3</v>
      </c>
      <c r="U435" s="14">
        <v>0.57999999999999996</v>
      </c>
      <c r="V435" s="14">
        <v>14.6</v>
      </c>
      <c r="W435" s="14">
        <v>47.7</v>
      </c>
      <c r="X435" s="14">
        <v>13.05</v>
      </c>
      <c r="Y435" s="14">
        <v>175.5</v>
      </c>
      <c r="Z435" s="14">
        <v>15.8</v>
      </c>
      <c r="AA435" s="14">
        <v>9.35</v>
      </c>
      <c r="AB435" s="14">
        <v>3.1</v>
      </c>
      <c r="AC435" s="14">
        <v>78.5</v>
      </c>
      <c r="AD435" s="14">
        <v>1.2</v>
      </c>
      <c r="AE435" s="14">
        <v>1.04</v>
      </c>
      <c r="AF435" s="14">
        <v>16.45</v>
      </c>
      <c r="AG435" s="14">
        <v>0.48</v>
      </c>
      <c r="AH435" s="14">
        <v>0.57999999999999996</v>
      </c>
      <c r="AI435" s="14">
        <v>4</v>
      </c>
      <c r="AJ435" s="14">
        <v>97</v>
      </c>
      <c r="AK435" s="14">
        <v>3.2</v>
      </c>
      <c r="AL435" s="14">
        <v>36.9</v>
      </c>
      <c r="AM435" s="14">
        <v>3.45</v>
      </c>
      <c r="AN435" s="14">
        <v>309</v>
      </c>
    </row>
    <row r="436" spans="1:40" x14ac:dyDescent="0.25">
      <c r="A436" s="11" t="s">
        <v>216</v>
      </c>
      <c r="B436" s="10" t="s">
        <v>767</v>
      </c>
      <c r="C436" s="62" t="s">
        <v>538</v>
      </c>
      <c r="D436" s="27">
        <v>5</v>
      </c>
      <c r="E436" s="13">
        <v>6</v>
      </c>
      <c r="F436" s="6" t="s">
        <v>210</v>
      </c>
      <c r="G436" s="54" t="s">
        <v>229</v>
      </c>
      <c r="H436" s="54" t="s">
        <v>229</v>
      </c>
      <c r="I436" s="14">
        <v>810</v>
      </c>
      <c r="J436" s="14">
        <v>104.5</v>
      </c>
      <c r="K436" s="14">
        <v>81</v>
      </c>
      <c r="L436" s="14">
        <v>7.22</v>
      </c>
      <c r="M436" s="14">
        <v>6.8</v>
      </c>
      <c r="N436" s="14">
        <v>4.22</v>
      </c>
      <c r="O436" s="14">
        <v>1.78</v>
      </c>
      <c r="P436" s="14">
        <v>24.2</v>
      </c>
      <c r="Q436" s="14">
        <v>7.23</v>
      </c>
      <c r="R436" s="14">
        <v>8.68</v>
      </c>
      <c r="S436" s="14">
        <v>1.47</v>
      </c>
      <c r="T436" s="14">
        <v>51</v>
      </c>
      <c r="U436" s="14">
        <v>0.51</v>
      </c>
      <c r="V436" s="14">
        <v>15.05</v>
      </c>
      <c r="W436" s="14">
        <v>44.6</v>
      </c>
      <c r="X436" s="14">
        <v>12.3</v>
      </c>
      <c r="Y436" s="14">
        <v>183</v>
      </c>
      <c r="Z436" s="14">
        <v>13</v>
      </c>
      <c r="AA436" s="14">
        <v>8.17</v>
      </c>
      <c r="AB436" s="14">
        <v>3.6</v>
      </c>
      <c r="AC436" s="14">
        <v>38.299999999999997</v>
      </c>
      <c r="AD436" s="14">
        <v>1.2</v>
      </c>
      <c r="AE436" s="14">
        <v>1.07</v>
      </c>
      <c r="AF436" s="14">
        <v>16.25</v>
      </c>
      <c r="AG436" s="14">
        <v>0.48</v>
      </c>
      <c r="AH436" s="14">
        <v>0.67</v>
      </c>
      <c r="AI436" s="14">
        <v>4.07</v>
      </c>
      <c r="AJ436" s="14">
        <v>95</v>
      </c>
      <c r="AK436" s="14">
        <v>2.6</v>
      </c>
      <c r="AL436" s="14">
        <v>40.6</v>
      </c>
      <c r="AM436" s="14">
        <v>4.2699999999999996</v>
      </c>
      <c r="AN436" s="14">
        <v>330</v>
      </c>
    </row>
    <row r="437" spans="1:40" x14ac:dyDescent="0.25">
      <c r="A437" s="11" t="s">
        <v>216</v>
      </c>
      <c r="B437" s="10" t="s">
        <v>767</v>
      </c>
      <c r="C437" s="62" t="s">
        <v>539</v>
      </c>
      <c r="D437" s="27">
        <v>6</v>
      </c>
      <c r="E437" s="13">
        <v>7</v>
      </c>
      <c r="F437" s="6" t="s">
        <v>210</v>
      </c>
      <c r="G437" s="54" t="s">
        <v>229</v>
      </c>
      <c r="H437" s="54" t="s">
        <v>229</v>
      </c>
      <c r="I437" s="14">
        <v>774</v>
      </c>
      <c r="J437" s="14">
        <v>97.3</v>
      </c>
      <c r="K437" s="14">
        <v>64</v>
      </c>
      <c r="L437" s="14">
        <v>6.51</v>
      </c>
      <c r="M437" s="14">
        <v>6.46</v>
      </c>
      <c r="N437" s="14">
        <v>3.48</v>
      </c>
      <c r="O437" s="14">
        <v>1.55</v>
      </c>
      <c r="P437" s="14">
        <v>19.5</v>
      </c>
      <c r="Q437" s="14">
        <v>6.35</v>
      </c>
      <c r="R437" s="14">
        <v>7.44</v>
      </c>
      <c r="S437" s="14">
        <v>1.19</v>
      </c>
      <c r="T437" s="14">
        <v>43.8</v>
      </c>
      <c r="U437" s="14">
        <v>0.49</v>
      </c>
      <c r="V437" s="14">
        <v>12.35</v>
      </c>
      <c r="W437" s="14">
        <v>38.1</v>
      </c>
      <c r="X437" s="14">
        <v>10.6</v>
      </c>
      <c r="Y437" s="14">
        <v>147</v>
      </c>
      <c r="Z437" s="14">
        <v>14.2</v>
      </c>
      <c r="AA437" s="14">
        <v>6.58</v>
      </c>
      <c r="AB437" s="14">
        <v>3</v>
      </c>
      <c r="AC437" s="14">
        <v>40.200000000000003</v>
      </c>
      <c r="AD437" s="14">
        <v>1</v>
      </c>
      <c r="AE437" s="14">
        <v>1.06</v>
      </c>
      <c r="AF437" s="14">
        <v>14.4</v>
      </c>
      <c r="AG437" s="14">
        <v>0.41</v>
      </c>
      <c r="AH437" s="14">
        <v>0.5</v>
      </c>
      <c r="AI437" s="14">
        <v>3.37</v>
      </c>
      <c r="AJ437" s="14">
        <v>75</v>
      </c>
      <c r="AK437" s="14">
        <v>3.2</v>
      </c>
      <c r="AL437" s="14">
        <v>33.6</v>
      </c>
      <c r="AM437" s="14">
        <v>3.3</v>
      </c>
      <c r="AN437" s="14">
        <v>289</v>
      </c>
    </row>
    <row r="438" spans="1:40" x14ac:dyDescent="0.25">
      <c r="A438" s="11" t="s">
        <v>216</v>
      </c>
      <c r="B438" s="10" t="s">
        <v>767</v>
      </c>
      <c r="C438" s="62" t="s">
        <v>540</v>
      </c>
      <c r="D438" s="27">
        <v>7</v>
      </c>
      <c r="E438" s="13">
        <v>8</v>
      </c>
      <c r="F438" s="6" t="s">
        <v>210</v>
      </c>
      <c r="G438" s="54" t="s">
        <v>229</v>
      </c>
      <c r="H438" s="54" t="s">
        <v>229</v>
      </c>
      <c r="I438" s="14">
        <v>783</v>
      </c>
      <c r="J438" s="14">
        <v>69.2</v>
      </c>
      <c r="K438" s="14">
        <v>46</v>
      </c>
      <c r="L438" s="14">
        <v>4.13</v>
      </c>
      <c r="M438" s="14">
        <v>2.79</v>
      </c>
      <c r="N438" s="14">
        <v>2.31</v>
      </c>
      <c r="O438" s="14">
        <v>0.8</v>
      </c>
      <c r="P438" s="14">
        <v>13.6</v>
      </c>
      <c r="Q438" s="14">
        <v>2.88</v>
      </c>
      <c r="R438" s="14">
        <v>7.11</v>
      </c>
      <c r="S438" s="14">
        <v>0.64</v>
      </c>
      <c r="T438" s="14">
        <v>23.5</v>
      </c>
      <c r="U438" s="14">
        <v>0.25</v>
      </c>
      <c r="V438" s="14">
        <v>9.41</v>
      </c>
      <c r="W438" s="14">
        <v>20.5</v>
      </c>
      <c r="X438" s="14">
        <v>5.2</v>
      </c>
      <c r="Y438" s="14">
        <v>106</v>
      </c>
      <c r="Z438" s="14">
        <v>6.4</v>
      </c>
      <c r="AA438" s="14">
        <v>2.98</v>
      </c>
      <c r="AB438" s="14">
        <v>1.7</v>
      </c>
      <c r="AC438" s="14">
        <v>52.2</v>
      </c>
      <c r="AD438" s="14">
        <v>0.7</v>
      </c>
      <c r="AE438" s="14">
        <v>0.43</v>
      </c>
      <c r="AF438" s="14">
        <v>10.25</v>
      </c>
      <c r="AG438" s="14">
        <v>0.31</v>
      </c>
      <c r="AH438" s="14">
        <v>0.28999999999999998</v>
      </c>
      <c r="AI438" s="14">
        <v>2.17</v>
      </c>
      <c r="AJ438" s="14">
        <v>51</v>
      </c>
      <c r="AK438" s="14">
        <v>2.8</v>
      </c>
      <c r="AL438" s="14">
        <v>18.2</v>
      </c>
      <c r="AM438" s="14">
        <v>2.0299999999999998</v>
      </c>
      <c r="AN438" s="14">
        <v>254</v>
      </c>
    </row>
    <row r="439" spans="1:40" x14ac:dyDescent="0.25">
      <c r="A439" s="11" t="s">
        <v>216</v>
      </c>
      <c r="B439" s="10" t="s">
        <v>767</v>
      </c>
      <c r="C439" s="62" t="s">
        <v>541</v>
      </c>
      <c r="D439" s="27">
        <v>8</v>
      </c>
      <c r="E439" s="13">
        <v>9</v>
      </c>
      <c r="F439" s="6" t="s">
        <v>210</v>
      </c>
      <c r="G439" s="54" t="s">
        <v>229</v>
      </c>
      <c r="H439" s="54" t="s">
        <v>229</v>
      </c>
      <c r="I439" s="14">
        <v>694</v>
      </c>
      <c r="J439" s="14">
        <v>67.2</v>
      </c>
      <c r="K439" s="14">
        <v>57</v>
      </c>
      <c r="L439" s="14">
        <v>4.0599999999999996</v>
      </c>
      <c r="M439" s="14">
        <v>3.53</v>
      </c>
      <c r="N439" s="14">
        <v>2.39</v>
      </c>
      <c r="O439" s="14">
        <v>0.89</v>
      </c>
      <c r="P439" s="14">
        <v>16.2</v>
      </c>
      <c r="Q439" s="14">
        <v>3.87</v>
      </c>
      <c r="R439" s="14">
        <v>5.56</v>
      </c>
      <c r="S439" s="14">
        <v>0.7</v>
      </c>
      <c r="T439" s="14">
        <v>26.7</v>
      </c>
      <c r="U439" s="14">
        <v>0.31</v>
      </c>
      <c r="V439" s="14">
        <v>10.4</v>
      </c>
      <c r="W439" s="14">
        <v>24.3</v>
      </c>
      <c r="X439" s="14">
        <v>6.58</v>
      </c>
      <c r="Y439" s="14">
        <v>105.5</v>
      </c>
      <c r="Z439" s="14">
        <v>12</v>
      </c>
      <c r="AA439" s="14">
        <v>4.33</v>
      </c>
      <c r="AB439" s="14">
        <v>2.7</v>
      </c>
      <c r="AC439" s="14">
        <v>27.6</v>
      </c>
      <c r="AD439" s="14">
        <v>0.7</v>
      </c>
      <c r="AE439" s="14">
        <v>0.68</v>
      </c>
      <c r="AF439" s="14">
        <v>11.1</v>
      </c>
      <c r="AG439" s="14">
        <v>0.33</v>
      </c>
      <c r="AH439" s="14">
        <v>0.37</v>
      </c>
      <c r="AI439" s="14">
        <v>2.73</v>
      </c>
      <c r="AJ439" s="14">
        <v>62</v>
      </c>
      <c r="AK439" s="14">
        <v>3.5</v>
      </c>
      <c r="AL439" s="14">
        <v>20.8</v>
      </c>
      <c r="AM439" s="14">
        <v>2.2000000000000002</v>
      </c>
      <c r="AN439" s="14">
        <v>189</v>
      </c>
    </row>
    <row r="440" spans="1:40" x14ac:dyDescent="0.25">
      <c r="A440" s="11" t="s">
        <v>216</v>
      </c>
      <c r="B440" s="10" t="s">
        <v>767</v>
      </c>
      <c r="C440" s="62" t="s">
        <v>542</v>
      </c>
      <c r="D440" s="27">
        <v>12</v>
      </c>
      <c r="E440" s="13">
        <v>13</v>
      </c>
      <c r="F440" s="6" t="s">
        <v>210</v>
      </c>
      <c r="G440" s="54" t="s">
        <v>229</v>
      </c>
      <c r="H440" s="54" t="s">
        <v>229</v>
      </c>
      <c r="I440" s="14">
        <v>676</v>
      </c>
      <c r="J440" s="14">
        <v>79</v>
      </c>
      <c r="K440" s="14">
        <v>58</v>
      </c>
      <c r="L440" s="14">
        <v>7.86</v>
      </c>
      <c r="M440" s="14">
        <v>4.42</v>
      </c>
      <c r="N440" s="14">
        <v>2.84</v>
      </c>
      <c r="O440" s="14">
        <v>1.1499999999999999</v>
      </c>
      <c r="P440" s="14">
        <v>16.2</v>
      </c>
      <c r="Q440" s="14">
        <v>5.21</v>
      </c>
      <c r="R440" s="14">
        <v>9.11</v>
      </c>
      <c r="S440" s="14">
        <v>0.96</v>
      </c>
      <c r="T440" s="14">
        <v>36.799999999999997</v>
      </c>
      <c r="U440" s="14">
        <v>0.38</v>
      </c>
      <c r="V440" s="14">
        <v>11.05</v>
      </c>
      <c r="W440" s="14">
        <v>35.299999999999997</v>
      </c>
      <c r="X440" s="14">
        <v>8.7200000000000006</v>
      </c>
      <c r="Y440" s="14">
        <v>113</v>
      </c>
      <c r="Z440" s="14">
        <v>8.6</v>
      </c>
      <c r="AA440" s="14">
        <v>5.6</v>
      </c>
      <c r="AB440" s="14">
        <v>1.9</v>
      </c>
      <c r="AC440" s="14">
        <v>54.6</v>
      </c>
      <c r="AD440" s="14">
        <v>0.9</v>
      </c>
      <c r="AE440" s="14">
        <v>0.73</v>
      </c>
      <c r="AF440" s="14">
        <v>13.4</v>
      </c>
      <c r="AG440" s="14">
        <v>0.36</v>
      </c>
      <c r="AH440" s="14">
        <v>0.41</v>
      </c>
      <c r="AI440" s="14">
        <v>3.17</v>
      </c>
      <c r="AJ440" s="14">
        <v>77</v>
      </c>
      <c r="AK440" s="14">
        <v>3.8</v>
      </c>
      <c r="AL440" s="14">
        <v>25.9</v>
      </c>
      <c r="AM440" s="14">
        <v>2.5099999999999998</v>
      </c>
      <c r="AN440" s="14">
        <v>378</v>
      </c>
    </row>
    <row r="441" spans="1:40" x14ac:dyDescent="0.25">
      <c r="A441" s="11" t="s">
        <v>216</v>
      </c>
      <c r="B441" s="10" t="s">
        <v>767</v>
      </c>
      <c r="C441" s="62" t="s">
        <v>543</v>
      </c>
      <c r="D441" s="27">
        <v>16</v>
      </c>
      <c r="E441" s="13">
        <v>17</v>
      </c>
      <c r="F441" s="6" t="s">
        <v>210</v>
      </c>
      <c r="G441" s="54" t="s">
        <v>229</v>
      </c>
      <c r="H441" s="54" t="s">
        <v>229</v>
      </c>
      <c r="I441" s="14">
        <v>710</v>
      </c>
      <c r="J441" s="14">
        <v>37.1</v>
      </c>
      <c r="K441" s="14">
        <v>24</v>
      </c>
      <c r="L441" s="14">
        <v>1.94</v>
      </c>
      <c r="M441" s="14">
        <v>1.79</v>
      </c>
      <c r="N441" s="14">
        <v>1.1200000000000001</v>
      </c>
      <c r="O441" s="14">
        <v>0.88</v>
      </c>
      <c r="P441" s="14">
        <v>9.6</v>
      </c>
      <c r="Q441" s="14">
        <v>1.99</v>
      </c>
      <c r="R441" s="14">
        <v>3.03</v>
      </c>
      <c r="S441" s="14">
        <v>0.31</v>
      </c>
      <c r="T441" s="14">
        <v>15.6</v>
      </c>
      <c r="U441" s="14">
        <v>0.15</v>
      </c>
      <c r="V441" s="14">
        <v>3.24</v>
      </c>
      <c r="W441" s="14">
        <v>14.4</v>
      </c>
      <c r="X441" s="14">
        <v>3.79</v>
      </c>
      <c r="Y441" s="14">
        <v>84.9</v>
      </c>
      <c r="Z441" s="14">
        <v>2.4</v>
      </c>
      <c r="AA441" s="14">
        <v>2.54</v>
      </c>
      <c r="AB441" s="14">
        <v>1.1000000000000001</v>
      </c>
      <c r="AC441" s="14">
        <v>76.099999999999994</v>
      </c>
      <c r="AD441" s="14">
        <v>0.2</v>
      </c>
      <c r="AE441" s="14">
        <v>0.37</v>
      </c>
      <c r="AF441" s="14">
        <v>3.98</v>
      </c>
      <c r="AG441" s="14">
        <v>0.09</v>
      </c>
      <c r="AH441" s="14">
        <v>0.15</v>
      </c>
      <c r="AI441" s="14">
        <v>0.86</v>
      </c>
      <c r="AJ441" s="14">
        <v>31</v>
      </c>
      <c r="AK441" s="14">
        <v>9.5</v>
      </c>
      <c r="AL441" s="14">
        <v>9.3000000000000007</v>
      </c>
      <c r="AM441" s="14">
        <v>1.04</v>
      </c>
      <c r="AN441" s="14">
        <v>104</v>
      </c>
    </row>
    <row r="442" spans="1:40" x14ac:dyDescent="0.25">
      <c r="A442" s="11" t="s">
        <v>216</v>
      </c>
      <c r="B442" s="10" t="s">
        <v>767</v>
      </c>
      <c r="C442" s="62" t="s">
        <v>544</v>
      </c>
      <c r="D442" s="27">
        <v>20</v>
      </c>
      <c r="E442" s="13">
        <v>21</v>
      </c>
      <c r="F442" s="6" t="s">
        <v>210</v>
      </c>
      <c r="G442" s="54" t="s">
        <v>229</v>
      </c>
      <c r="H442" s="54" t="s">
        <v>229</v>
      </c>
      <c r="I442" s="14">
        <v>676</v>
      </c>
      <c r="J442" s="14">
        <v>45.3</v>
      </c>
      <c r="K442" s="14">
        <v>26</v>
      </c>
      <c r="L442" s="14">
        <v>1.54</v>
      </c>
      <c r="M442" s="14">
        <v>2.12</v>
      </c>
      <c r="N442" s="14">
        <v>1.44</v>
      </c>
      <c r="O442" s="14">
        <v>0.88</v>
      </c>
      <c r="P442" s="14">
        <v>8.4</v>
      </c>
      <c r="Q442" s="14">
        <v>2.54</v>
      </c>
      <c r="R442" s="14">
        <v>6.13</v>
      </c>
      <c r="S442" s="14">
        <v>0.38</v>
      </c>
      <c r="T442" s="14">
        <v>19.399999999999999</v>
      </c>
      <c r="U442" s="14">
        <v>0.19</v>
      </c>
      <c r="V442" s="14">
        <v>5.26</v>
      </c>
      <c r="W442" s="14">
        <v>16</v>
      </c>
      <c r="X442" s="14">
        <v>4.67</v>
      </c>
      <c r="Y442" s="14">
        <v>83.3</v>
      </c>
      <c r="Z442" s="14">
        <v>2.2999999999999998</v>
      </c>
      <c r="AA442" s="14">
        <v>3.09</v>
      </c>
      <c r="AB442" s="14">
        <v>0.7</v>
      </c>
      <c r="AC442" s="14">
        <v>75.3</v>
      </c>
      <c r="AD442" s="14">
        <v>0.4</v>
      </c>
      <c r="AE442" s="14">
        <v>0.38</v>
      </c>
      <c r="AF442" s="14">
        <v>6.58</v>
      </c>
      <c r="AG442" s="14">
        <v>0.18</v>
      </c>
      <c r="AH442" s="14">
        <v>0.18</v>
      </c>
      <c r="AI442" s="14">
        <v>1.1399999999999999</v>
      </c>
      <c r="AJ442" s="14">
        <v>32</v>
      </c>
      <c r="AK442" s="14">
        <v>15.7</v>
      </c>
      <c r="AL442" s="14">
        <v>11.8</v>
      </c>
      <c r="AM442" s="14">
        <v>1.45</v>
      </c>
      <c r="AN442" s="14">
        <v>277</v>
      </c>
    </row>
    <row r="443" spans="1:40" x14ac:dyDescent="0.25">
      <c r="A443" s="11" t="s">
        <v>216</v>
      </c>
      <c r="B443" s="10" t="s">
        <v>768</v>
      </c>
      <c r="C443" s="62" t="s">
        <v>545</v>
      </c>
      <c r="D443" s="27">
        <v>1</v>
      </c>
      <c r="E443" s="13">
        <v>2</v>
      </c>
      <c r="F443" s="6" t="s">
        <v>210</v>
      </c>
      <c r="G443" s="54" t="s">
        <v>229</v>
      </c>
      <c r="H443" s="54" t="s">
        <v>229</v>
      </c>
      <c r="I443" s="14">
        <v>320</v>
      </c>
      <c r="J443" s="14">
        <v>40.5</v>
      </c>
      <c r="K443" s="14">
        <v>173</v>
      </c>
      <c r="L443" s="14">
        <v>3.61</v>
      </c>
      <c r="M443" s="14">
        <v>3.39</v>
      </c>
      <c r="N443" s="14">
        <v>1.82</v>
      </c>
      <c r="O443" s="14">
        <v>0.76</v>
      </c>
      <c r="P443" s="14">
        <v>26.4</v>
      </c>
      <c r="Q443" s="14">
        <v>3.33</v>
      </c>
      <c r="R443" s="14">
        <v>7.98</v>
      </c>
      <c r="S443" s="14">
        <v>0.68</v>
      </c>
      <c r="T443" s="14">
        <v>19.899999999999999</v>
      </c>
      <c r="U443" s="14">
        <v>0.28999999999999998</v>
      </c>
      <c r="V443" s="14">
        <v>13.9</v>
      </c>
      <c r="W443" s="14">
        <v>18</v>
      </c>
      <c r="X443" s="14">
        <v>4.51</v>
      </c>
      <c r="Y443" s="14">
        <v>50.3</v>
      </c>
      <c r="Z443" s="14">
        <v>58.2</v>
      </c>
      <c r="AA443" s="14">
        <v>3.73</v>
      </c>
      <c r="AB443" s="14">
        <v>2.1</v>
      </c>
      <c r="AC443" s="14">
        <v>29.2</v>
      </c>
      <c r="AD443" s="14">
        <v>0.9</v>
      </c>
      <c r="AE443" s="14">
        <v>0.6</v>
      </c>
      <c r="AF443" s="14">
        <v>10.8</v>
      </c>
      <c r="AG443" s="14">
        <v>0.89</v>
      </c>
      <c r="AH443" s="14">
        <v>0.33</v>
      </c>
      <c r="AI443" s="14">
        <v>2.5</v>
      </c>
      <c r="AJ443" s="14">
        <v>431</v>
      </c>
      <c r="AK443" s="14">
        <v>4</v>
      </c>
      <c r="AL443" s="14">
        <v>17.3</v>
      </c>
      <c r="AM443" s="14">
        <v>2.39</v>
      </c>
      <c r="AN443" s="14">
        <v>311</v>
      </c>
    </row>
    <row r="444" spans="1:40" x14ac:dyDescent="0.25">
      <c r="A444" s="11" t="s">
        <v>216</v>
      </c>
      <c r="B444" s="10" t="s">
        <v>768</v>
      </c>
      <c r="C444" s="62" t="s">
        <v>546</v>
      </c>
      <c r="D444" s="27">
        <v>2</v>
      </c>
      <c r="E444" s="13">
        <v>3</v>
      </c>
      <c r="F444" s="6" t="s">
        <v>210</v>
      </c>
      <c r="G444" s="54" t="s">
        <v>229</v>
      </c>
      <c r="H444" s="54" t="s">
        <v>229</v>
      </c>
      <c r="I444" s="14">
        <v>331</v>
      </c>
      <c r="J444" s="14">
        <v>33.6</v>
      </c>
      <c r="K444" s="14">
        <v>178</v>
      </c>
      <c r="L444" s="14">
        <v>4.1100000000000003</v>
      </c>
      <c r="M444" s="14">
        <v>6.44</v>
      </c>
      <c r="N444" s="14">
        <v>3.84</v>
      </c>
      <c r="O444" s="14">
        <v>1.5</v>
      </c>
      <c r="P444" s="14">
        <v>27.5</v>
      </c>
      <c r="Q444" s="14">
        <v>5.85</v>
      </c>
      <c r="R444" s="14">
        <v>4.5599999999999996</v>
      </c>
      <c r="S444" s="14">
        <v>1.36</v>
      </c>
      <c r="T444" s="14">
        <v>26.6</v>
      </c>
      <c r="U444" s="14">
        <v>0.54</v>
      </c>
      <c r="V444" s="14">
        <v>7.31</v>
      </c>
      <c r="W444" s="14">
        <v>26.1</v>
      </c>
      <c r="X444" s="14">
        <v>7.08</v>
      </c>
      <c r="Y444" s="14">
        <v>46.4</v>
      </c>
      <c r="Z444" s="14">
        <v>95.5</v>
      </c>
      <c r="AA444" s="14">
        <v>5.18</v>
      </c>
      <c r="AB444" s="14">
        <v>1.9</v>
      </c>
      <c r="AC444" s="14">
        <v>30.1</v>
      </c>
      <c r="AD444" s="14">
        <v>0.5</v>
      </c>
      <c r="AE444" s="14">
        <v>0.99</v>
      </c>
      <c r="AF444" s="14">
        <v>7.3</v>
      </c>
      <c r="AG444" s="14">
        <v>0.56999999999999995</v>
      </c>
      <c r="AH444" s="14">
        <v>0.65</v>
      </c>
      <c r="AI444" s="14">
        <v>2.31</v>
      </c>
      <c r="AJ444" s="14">
        <v>413</v>
      </c>
      <c r="AK444" s="14">
        <v>1.9</v>
      </c>
      <c r="AL444" s="14">
        <v>36.4</v>
      </c>
      <c r="AM444" s="14">
        <v>3.45</v>
      </c>
      <c r="AN444" s="14">
        <v>167</v>
      </c>
    </row>
    <row r="445" spans="1:40" x14ac:dyDescent="0.25">
      <c r="A445" s="11" t="s">
        <v>216</v>
      </c>
      <c r="B445" s="10" t="s">
        <v>768</v>
      </c>
      <c r="C445" s="62" t="s">
        <v>547</v>
      </c>
      <c r="D445" s="27">
        <v>3</v>
      </c>
      <c r="E445" s="13">
        <v>4</v>
      </c>
      <c r="F445" s="6" t="s">
        <v>210</v>
      </c>
      <c r="G445" s="54" t="s">
        <v>229</v>
      </c>
      <c r="H445" s="54" t="s">
        <v>229</v>
      </c>
      <c r="I445" s="14">
        <v>461</v>
      </c>
      <c r="J445" s="14">
        <v>57</v>
      </c>
      <c r="K445" s="14">
        <v>131</v>
      </c>
      <c r="L445" s="14">
        <v>2.68</v>
      </c>
      <c r="M445" s="14">
        <v>7.23</v>
      </c>
      <c r="N445" s="14">
        <v>5.1100000000000003</v>
      </c>
      <c r="O445" s="14">
        <v>1.84</v>
      </c>
      <c r="P445" s="14">
        <v>23</v>
      </c>
      <c r="Q445" s="14">
        <v>7.08</v>
      </c>
      <c r="R445" s="14">
        <v>4.49</v>
      </c>
      <c r="S445" s="14">
        <v>1.58</v>
      </c>
      <c r="T445" s="14">
        <v>34</v>
      </c>
      <c r="U445" s="14">
        <v>0.61</v>
      </c>
      <c r="V445" s="14">
        <v>7.31</v>
      </c>
      <c r="W445" s="14">
        <v>35.5</v>
      </c>
      <c r="X445" s="14">
        <v>8.07</v>
      </c>
      <c r="Y445" s="14">
        <v>58.5</v>
      </c>
      <c r="Z445" s="14">
        <v>63.2</v>
      </c>
      <c r="AA445" s="14">
        <v>5.91</v>
      </c>
      <c r="AB445" s="14">
        <v>1.7</v>
      </c>
      <c r="AC445" s="14">
        <v>38.200000000000003</v>
      </c>
      <c r="AD445" s="14">
        <v>0.5</v>
      </c>
      <c r="AE445" s="14">
        <v>1.3</v>
      </c>
      <c r="AF445" s="14">
        <v>6.08</v>
      </c>
      <c r="AG445" s="14">
        <v>0.5</v>
      </c>
      <c r="AH445" s="14">
        <v>0.75</v>
      </c>
      <c r="AI445" s="14">
        <v>1.81</v>
      </c>
      <c r="AJ445" s="14">
        <v>247</v>
      </c>
      <c r="AK445" s="14">
        <v>1.9</v>
      </c>
      <c r="AL445" s="14">
        <v>49.5</v>
      </c>
      <c r="AM445" s="14">
        <v>4.26</v>
      </c>
      <c r="AN445" s="14">
        <v>169</v>
      </c>
    </row>
    <row r="446" spans="1:40" x14ac:dyDescent="0.25">
      <c r="A446" s="11" t="s">
        <v>216</v>
      </c>
      <c r="B446" s="10" t="s">
        <v>768</v>
      </c>
      <c r="C446" s="62" t="s">
        <v>548</v>
      </c>
      <c r="D446" s="27">
        <v>7</v>
      </c>
      <c r="E446" s="13">
        <v>8</v>
      </c>
      <c r="F446" s="6" t="s">
        <v>210</v>
      </c>
      <c r="G446" s="54" t="s">
        <v>229</v>
      </c>
      <c r="H446" s="54" t="s">
        <v>229</v>
      </c>
      <c r="I446" s="14">
        <v>388</v>
      </c>
      <c r="J446" s="14">
        <v>26.6</v>
      </c>
      <c r="K446" s="14">
        <v>21</v>
      </c>
      <c r="L446" s="14">
        <v>0.88</v>
      </c>
      <c r="M446" s="14">
        <v>1.35</v>
      </c>
      <c r="N446" s="14">
        <v>0.71</v>
      </c>
      <c r="O446" s="14">
        <v>0.44</v>
      </c>
      <c r="P446" s="14">
        <v>4.7</v>
      </c>
      <c r="Q446" s="14">
        <v>1.62</v>
      </c>
      <c r="R446" s="14">
        <v>3.59</v>
      </c>
      <c r="S446" s="14">
        <v>0.25</v>
      </c>
      <c r="T446" s="14">
        <v>11.4</v>
      </c>
      <c r="U446" s="14">
        <v>0.1</v>
      </c>
      <c r="V446" s="14">
        <v>3.63</v>
      </c>
      <c r="W446" s="14">
        <v>10.8</v>
      </c>
      <c r="X446" s="14">
        <v>2.84</v>
      </c>
      <c r="Y446" s="14">
        <v>43.5</v>
      </c>
      <c r="Z446" s="14">
        <v>2</v>
      </c>
      <c r="AA446" s="14">
        <v>1.68</v>
      </c>
      <c r="AB446" s="14">
        <v>0.9</v>
      </c>
      <c r="AC446" s="14">
        <v>45.5</v>
      </c>
      <c r="AD446" s="14">
        <v>0.3</v>
      </c>
      <c r="AE446" s="14">
        <v>0.26</v>
      </c>
      <c r="AF446" s="14">
        <v>3.77</v>
      </c>
      <c r="AG446" s="14">
        <v>0.12</v>
      </c>
      <c r="AH446" s="14">
        <v>0.11</v>
      </c>
      <c r="AI446" s="14">
        <v>0.74</v>
      </c>
      <c r="AJ446" s="14">
        <v>23</v>
      </c>
      <c r="AK446" s="14">
        <v>8.4</v>
      </c>
      <c r="AL446" s="14">
        <v>9.3000000000000007</v>
      </c>
      <c r="AM446" s="14">
        <v>1.02</v>
      </c>
      <c r="AN446" s="14">
        <v>141</v>
      </c>
    </row>
    <row r="447" spans="1:40" x14ac:dyDescent="0.25">
      <c r="A447" s="11" t="s">
        <v>216</v>
      </c>
      <c r="B447" s="10" t="s">
        <v>768</v>
      </c>
      <c r="C447" s="62" t="s">
        <v>549</v>
      </c>
      <c r="D447" s="27">
        <v>11</v>
      </c>
      <c r="E447" s="13">
        <v>12</v>
      </c>
      <c r="F447" s="6" t="s">
        <v>210</v>
      </c>
      <c r="G447" s="54" t="s">
        <v>229</v>
      </c>
      <c r="H447" s="54" t="s">
        <v>229</v>
      </c>
      <c r="I447" s="14">
        <v>656</v>
      </c>
      <c r="J447" s="14">
        <v>45.3</v>
      </c>
      <c r="K447" s="14">
        <v>38</v>
      </c>
      <c r="L447" s="14">
        <v>1.74</v>
      </c>
      <c r="M447" s="14">
        <v>2.0499999999999998</v>
      </c>
      <c r="N447" s="14">
        <v>1.21</v>
      </c>
      <c r="O447" s="14">
        <v>0.77</v>
      </c>
      <c r="P447" s="14">
        <v>9.1</v>
      </c>
      <c r="Q447" s="14">
        <v>2.39</v>
      </c>
      <c r="R447" s="14">
        <v>6.23</v>
      </c>
      <c r="S447" s="14">
        <v>0.37</v>
      </c>
      <c r="T447" s="14">
        <v>18.2</v>
      </c>
      <c r="U447" s="14">
        <v>0.17</v>
      </c>
      <c r="V447" s="14">
        <v>4.3099999999999996</v>
      </c>
      <c r="W447" s="14">
        <v>17.2</v>
      </c>
      <c r="X447" s="14">
        <v>4.3499999999999996</v>
      </c>
      <c r="Y447" s="14">
        <v>82.9</v>
      </c>
      <c r="Z447" s="14">
        <v>3.7</v>
      </c>
      <c r="AA447" s="14">
        <v>2.33</v>
      </c>
      <c r="AB447" s="14">
        <v>0.7</v>
      </c>
      <c r="AC447" s="14">
        <v>67.900000000000006</v>
      </c>
      <c r="AD447" s="14">
        <v>0.3</v>
      </c>
      <c r="AE447" s="14">
        <v>0.32</v>
      </c>
      <c r="AF447" s="14">
        <v>5.61</v>
      </c>
      <c r="AG447" s="14">
        <v>0.15</v>
      </c>
      <c r="AH447" s="14">
        <v>0.2</v>
      </c>
      <c r="AI447" s="14">
        <v>1.1200000000000001</v>
      </c>
      <c r="AJ447" s="14">
        <v>40</v>
      </c>
      <c r="AK447" s="14">
        <v>6</v>
      </c>
      <c r="AL447" s="14">
        <v>10.199999999999999</v>
      </c>
      <c r="AM447" s="14">
        <v>1.21</v>
      </c>
      <c r="AN447" s="14">
        <v>248</v>
      </c>
    </row>
    <row r="448" spans="1:40" x14ac:dyDescent="0.25">
      <c r="A448" s="11" t="s">
        <v>216</v>
      </c>
      <c r="B448" s="10" t="s">
        <v>768</v>
      </c>
      <c r="C448" s="62" t="s">
        <v>550</v>
      </c>
      <c r="D448" s="27">
        <v>15</v>
      </c>
      <c r="E448" s="13">
        <v>16</v>
      </c>
      <c r="F448" s="6" t="s">
        <v>210</v>
      </c>
      <c r="G448" s="54" t="s">
        <v>229</v>
      </c>
      <c r="H448" s="54" t="s">
        <v>229</v>
      </c>
      <c r="I448" s="14">
        <v>454</v>
      </c>
      <c r="J448" s="14">
        <v>39.200000000000003</v>
      </c>
      <c r="K448" s="14">
        <v>34</v>
      </c>
      <c r="L448" s="14">
        <v>0.97</v>
      </c>
      <c r="M448" s="14">
        <v>1.9</v>
      </c>
      <c r="N448" s="14">
        <v>1.19</v>
      </c>
      <c r="O448" s="14">
        <v>0.67</v>
      </c>
      <c r="P448" s="14">
        <v>5.3</v>
      </c>
      <c r="Q448" s="14">
        <v>2.27</v>
      </c>
      <c r="R448" s="14">
        <v>7.32</v>
      </c>
      <c r="S448" s="14">
        <v>0.4</v>
      </c>
      <c r="T448" s="14">
        <v>17.600000000000001</v>
      </c>
      <c r="U448" s="14">
        <v>0.14000000000000001</v>
      </c>
      <c r="V448" s="14">
        <v>5.79</v>
      </c>
      <c r="W448" s="14">
        <v>17</v>
      </c>
      <c r="X448" s="14">
        <v>4.3099999999999996</v>
      </c>
      <c r="Y448" s="14">
        <v>48.7</v>
      </c>
      <c r="Z448" s="14">
        <v>2.8</v>
      </c>
      <c r="AA448" s="14">
        <v>3.39</v>
      </c>
      <c r="AB448" s="14">
        <v>0.6</v>
      </c>
      <c r="AC448" s="14">
        <v>53.7</v>
      </c>
      <c r="AD448" s="14">
        <v>0.4</v>
      </c>
      <c r="AE448" s="14">
        <v>0.35</v>
      </c>
      <c r="AF448" s="14">
        <v>6.98</v>
      </c>
      <c r="AG448" s="14">
        <v>0.21</v>
      </c>
      <c r="AH448" s="14">
        <v>0.24</v>
      </c>
      <c r="AI448" s="14">
        <v>1.22</v>
      </c>
      <c r="AJ448" s="14">
        <v>26</v>
      </c>
      <c r="AK448" s="14">
        <v>5.9</v>
      </c>
      <c r="AL448" s="14">
        <v>10.3</v>
      </c>
      <c r="AM448" s="14">
        <v>1.1299999999999999</v>
      </c>
      <c r="AN448" s="14">
        <v>299</v>
      </c>
    </row>
    <row r="449" spans="1:40" x14ac:dyDescent="0.25">
      <c r="A449" s="11" t="s">
        <v>216</v>
      </c>
      <c r="B449" s="10" t="s">
        <v>768</v>
      </c>
      <c r="C449" s="62" t="s">
        <v>551</v>
      </c>
      <c r="D449" s="27">
        <v>19</v>
      </c>
      <c r="E449" s="13">
        <v>20</v>
      </c>
      <c r="F449" s="6" t="s">
        <v>210</v>
      </c>
      <c r="G449" s="54" t="s">
        <v>229</v>
      </c>
      <c r="H449" s="54" t="s">
        <v>229</v>
      </c>
      <c r="I449" s="14">
        <v>299</v>
      </c>
      <c r="J449" s="14">
        <v>29.3</v>
      </c>
      <c r="K449" s="14">
        <v>30</v>
      </c>
      <c r="L449" s="14">
        <v>0.74</v>
      </c>
      <c r="M449" s="14">
        <v>1.34</v>
      </c>
      <c r="N449" s="14">
        <v>0.98</v>
      </c>
      <c r="O449" s="14">
        <v>0.47</v>
      </c>
      <c r="P449" s="14">
        <v>3.6</v>
      </c>
      <c r="Q449" s="14">
        <v>1.72</v>
      </c>
      <c r="R449" s="14">
        <v>4.51</v>
      </c>
      <c r="S449" s="14">
        <v>0.27</v>
      </c>
      <c r="T449" s="14">
        <v>11.9</v>
      </c>
      <c r="U449" s="14">
        <v>0.17</v>
      </c>
      <c r="V449" s="14">
        <v>3.58</v>
      </c>
      <c r="W449" s="14">
        <v>10.4</v>
      </c>
      <c r="X449" s="14">
        <v>2.65</v>
      </c>
      <c r="Y449" s="14">
        <v>37.299999999999997</v>
      </c>
      <c r="Z449" s="14">
        <v>0.7</v>
      </c>
      <c r="AA449" s="14">
        <v>2.15</v>
      </c>
      <c r="AB449" s="14">
        <v>0.8</v>
      </c>
      <c r="AC449" s="14">
        <v>33</v>
      </c>
      <c r="AD449" s="14">
        <v>0.3</v>
      </c>
      <c r="AE449" s="14">
        <v>0.27</v>
      </c>
      <c r="AF449" s="14">
        <v>4.34</v>
      </c>
      <c r="AG449" s="14">
        <v>0.11</v>
      </c>
      <c r="AH449" s="14">
        <v>0.16</v>
      </c>
      <c r="AI449" s="14">
        <v>0.91</v>
      </c>
      <c r="AJ449" s="14">
        <v>15</v>
      </c>
      <c r="AK449" s="14">
        <v>8.4</v>
      </c>
      <c r="AL449" s="14">
        <v>8.4</v>
      </c>
      <c r="AM449" s="14">
        <v>1</v>
      </c>
      <c r="AN449" s="14">
        <v>176</v>
      </c>
    </row>
    <row r="450" spans="1:40" x14ac:dyDescent="0.25">
      <c r="A450" s="11" t="s">
        <v>216</v>
      </c>
      <c r="B450" s="10" t="s">
        <v>769</v>
      </c>
      <c r="C450" s="62" t="s">
        <v>552</v>
      </c>
      <c r="D450" s="27">
        <v>0</v>
      </c>
      <c r="E450" s="13">
        <v>1</v>
      </c>
      <c r="F450" s="6" t="s">
        <v>210</v>
      </c>
      <c r="G450" s="54" t="s">
        <v>229</v>
      </c>
      <c r="H450" s="54" t="s">
        <v>229</v>
      </c>
      <c r="I450" s="14">
        <v>277</v>
      </c>
      <c r="J450" s="14">
        <v>30.7</v>
      </c>
      <c r="K450" s="14">
        <v>168</v>
      </c>
      <c r="L450" s="14">
        <v>1.9</v>
      </c>
      <c r="M450" s="14">
        <v>2.4700000000000002</v>
      </c>
      <c r="N450" s="14">
        <v>1.84</v>
      </c>
      <c r="O450" s="14">
        <v>0.59</v>
      </c>
      <c r="P450" s="14">
        <v>20.7</v>
      </c>
      <c r="Q450" s="14">
        <v>2.41</v>
      </c>
      <c r="R450" s="14">
        <v>7.55</v>
      </c>
      <c r="S450" s="14">
        <v>0.56999999999999995</v>
      </c>
      <c r="T450" s="14">
        <v>14.3</v>
      </c>
      <c r="U450" s="14">
        <v>0.21</v>
      </c>
      <c r="V450" s="14">
        <v>11.1</v>
      </c>
      <c r="W450" s="14">
        <v>12.2</v>
      </c>
      <c r="X450" s="14">
        <v>3.2</v>
      </c>
      <c r="Y450" s="14">
        <v>38</v>
      </c>
      <c r="Z450" s="14">
        <v>49.3</v>
      </c>
      <c r="AA450" s="14">
        <v>2.4300000000000002</v>
      </c>
      <c r="AB450" s="14">
        <v>1.5</v>
      </c>
      <c r="AC450" s="14">
        <v>40.4</v>
      </c>
      <c r="AD450" s="14">
        <v>0.7</v>
      </c>
      <c r="AE450" s="14">
        <v>0.49</v>
      </c>
      <c r="AF450" s="14">
        <v>8.4499999999999993</v>
      </c>
      <c r="AG450" s="14">
        <v>0.7</v>
      </c>
      <c r="AH450" s="14">
        <v>0.26</v>
      </c>
      <c r="AI450" s="14">
        <v>2.15</v>
      </c>
      <c r="AJ450" s="14">
        <v>389</v>
      </c>
      <c r="AK450" s="14">
        <v>5.2</v>
      </c>
      <c r="AL450" s="14">
        <v>14.3</v>
      </c>
      <c r="AM450" s="14">
        <v>1.8</v>
      </c>
      <c r="AN450" s="14">
        <v>298</v>
      </c>
    </row>
    <row r="451" spans="1:40" x14ac:dyDescent="0.25">
      <c r="A451" s="11" t="s">
        <v>216</v>
      </c>
      <c r="B451" s="10" t="s">
        <v>769</v>
      </c>
      <c r="C451" s="62" t="s">
        <v>553</v>
      </c>
      <c r="D451" s="27">
        <v>1</v>
      </c>
      <c r="E451" s="13">
        <v>2</v>
      </c>
      <c r="F451" s="6" t="s">
        <v>210</v>
      </c>
      <c r="G451" s="54" t="s">
        <v>229</v>
      </c>
      <c r="H451" s="54" t="s">
        <v>229</v>
      </c>
      <c r="I451" s="14">
        <v>190.5</v>
      </c>
      <c r="J451" s="14">
        <v>12</v>
      </c>
      <c r="K451" s="14">
        <v>182</v>
      </c>
      <c r="L451" s="14">
        <v>0.73</v>
      </c>
      <c r="M451" s="14">
        <v>1.96</v>
      </c>
      <c r="N451" s="14">
        <v>1.1200000000000001</v>
      </c>
      <c r="O451" s="14">
        <v>0.39</v>
      </c>
      <c r="P451" s="14">
        <v>27.8</v>
      </c>
      <c r="Q451" s="14">
        <v>1.69</v>
      </c>
      <c r="R451" s="14">
        <v>4.53</v>
      </c>
      <c r="S451" s="14">
        <v>0.34</v>
      </c>
      <c r="T451" s="14">
        <v>10.6</v>
      </c>
      <c r="U451" s="14">
        <v>0.13</v>
      </c>
      <c r="V451" s="14">
        <v>7.71</v>
      </c>
      <c r="W451" s="14">
        <v>7.9</v>
      </c>
      <c r="X451" s="14">
        <v>2.14</v>
      </c>
      <c r="Y451" s="14">
        <v>8</v>
      </c>
      <c r="Z451" s="14">
        <v>80.7</v>
      </c>
      <c r="AA451" s="14">
        <v>1.64</v>
      </c>
      <c r="AB451" s="14">
        <v>1.5</v>
      </c>
      <c r="AC451" s="14">
        <v>18.600000000000001</v>
      </c>
      <c r="AD451" s="14">
        <v>0.5</v>
      </c>
      <c r="AE451" s="14">
        <v>0.28999999999999998</v>
      </c>
      <c r="AF451" s="14">
        <v>7.06</v>
      </c>
      <c r="AG451" s="14">
        <v>0.56000000000000005</v>
      </c>
      <c r="AH451" s="14">
        <v>0.23</v>
      </c>
      <c r="AI451" s="14">
        <v>2.98</v>
      </c>
      <c r="AJ451" s="14">
        <v>378</v>
      </c>
      <c r="AK451" s="14">
        <v>1.8</v>
      </c>
      <c r="AL451" s="14">
        <v>12.1</v>
      </c>
      <c r="AM451" s="14">
        <v>1.24</v>
      </c>
      <c r="AN451" s="14">
        <v>163</v>
      </c>
    </row>
    <row r="452" spans="1:40" x14ac:dyDescent="0.25">
      <c r="A452" s="11" t="s">
        <v>216</v>
      </c>
      <c r="B452" s="10" t="s">
        <v>769</v>
      </c>
      <c r="C452" s="62" t="s">
        <v>554</v>
      </c>
      <c r="D452" s="27">
        <v>2</v>
      </c>
      <c r="E452" s="13">
        <v>3</v>
      </c>
      <c r="F452" s="6" t="s">
        <v>210</v>
      </c>
      <c r="G452" s="54" t="s">
        <v>229</v>
      </c>
      <c r="H452" s="54" t="s">
        <v>229</v>
      </c>
      <c r="I452" s="14">
        <v>134.5</v>
      </c>
      <c r="J452" s="14">
        <v>13</v>
      </c>
      <c r="K452" s="14">
        <v>159</v>
      </c>
      <c r="L452" s="14">
        <v>0.79</v>
      </c>
      <c r="M452" s="14">
        <v>2.37</v>
      </c>
      <c r="N452" s="14">
        <v>1.38</v>
      </c>
      <c r="O452" s="14">
        <v>0.42</v>
      </c>
      <c r="P452" s="14">
        <v>26.7</v>
      </c>
      <c r="Q452" s="14">
        <v>1.8</v>
      </c>
      <c r="R452" s="14">
        <v>4.2</v>
      </c>
      <c r="S452" s="14">
        <v>0.44</v>
      </c>
      <c r="T452" s="14">
        <v>12.8</v>
      </c>
      <c r="U452" s="14">
        <v>0.15</v>
      </c>
      <c r="V452" s="14">
        <v>7.32</v>
      </c>
      <c r="W452" s="14">
        <v>8.9</v>
      </c>
      <c r="X452" s="14">
        <v>2.34</v>
      </c>
      <c r="Y452" s="14">
        <v>8.8000000000000007</v>
      </c>
      <c r="Z452" s="14">
        <v>89.5</v>
      </c>
      <c r="AA452" s="14">
        <v>1.94</v>
      </c>
      <c r="AB452" s="14">
        <v>1.6</v>
      </c>
      <c r="AC452" s="14">
        <v>17.399999999999999</v>
      </c>
      <c r="AD452" s="14">
        <v>0.5</v>
      </c>
      <c r="AE452" s="14">
        <v>0.34</v>
      </c>
      <c r="AF452" s="14">
        <v>6.91</v>
      </c>
      <c r="AG452" s="14">
        <v>0.56000000000000005</v>
      </c>
      <c r="AH452" s="14">
        <v>0.28999999999999998</v>
      </c>
      <c r="AI452" s="14">
        <v>3.41</v>
      </c>
      <c r="AJ452" s="14">
        <v>350</v>
      </c>
      <c r="AK452" s="14">
        <v>2.2999999999999998</v>
      </c>
      <c r="AL452" s="14">
        <v>16.399999999999999</v>
      </c>
      <c r="AM452" s="14">
        <v>1.43</v>
      </c>
      <c r="AN452" s="14">
        <v>163</v>
      </c>
    </row>
    <row r="453" spans="1:40" x14ac:dyDescent="0.25">
      <c r="A453" s="11" t="s">
        <v>216</v>
      </c>
      <c r="B453" s="10" t="s">
        <v>769</v>
      </c>
      <c r="C453" s="62" t="s">
        <v>555</v>
      </c>
      <c r="D453" s="27">
        <v>3</v>
      </c>
      <c r="E453" s="13">
        <v>4</v>
      </c>
      <c r="F453" s="6" t="s">
        <v>210</v>
      </c>
      <c r="G453" s="54" t="s">
        <v>229</v>
      </c>
      <c r="H453" s="54" t="s">
        <v>229</v>
      </c>
      <c r="I453" s="14">
        <v>181.5</v>
      </c>
      <c r="J453" s="14">
        <v>30.4</v>
      </c>
      <c r="K453" s="14">
        <v>155</v>
      </c>
      <c r="L453" s="14">
        <v>1.07</v>
      </c>
      <c r="M453" s="14">
        <v>3.32</v>
      </c>
      <c r="N453" s="14">
        <v>2.2799999999999998</v>
      </c>
      <c r="O453" s="14">
        <v>0.67</v>
      </c>
      <c r="P453" s="14">
        <v>25.8</v>
      </c>
      <c r="Q453" s="14">
        <v>2.88</v>
      </c>
      <c r="R453" s="14">
        <v>4.5599999999999996</v>
      </c>
      <c r="S453" s="14">
        <v>0.65</v>
      </c>
      <c r="T453" s="14">
        <v>15</v>
      </c>
      <c r="U453" s="14">
        <v>0.36</v>
      </c>
      <c r="V453" s="14">
        <v>7.6</v>
      </c>
      <c r="W453" s="14">
        <v>12.8</v>
      </c>
      <c r="X453" s="14">
        <v>3.27</v>
      </c>
      <c r="Y453" s="14">
        <v>11.4</v>
      </c>
      <c r="Z453" s="14">
        <v>81.2</v>
      </c>
      <c r="AA453" s="14">
        <v>2.13</v>
      </c>
      <c r="AB453" s="14">
        <v>1.5</v>
      </c>
      <c r="AC453" s="14">
        <v>18.8</v>
      </c>
      <c r="AD453" s="14">
        <v>0.5</v>
      </c>
      <c r="AE453" s="14">
        <v>0.48</v>
      </c>
      <c r="AF453" s="14">
        <v>6.31</v>
      </c>
      <c r="AG453" s="14">
        <v>0.59</v>
      </c>
      <c r="AH453" s="14">
        <v>0.42</v>
      </c>
      <c r="AI453" s="14">
        <v>3.16</v>
      </c>
      <c r="AJ453" s="14">
        <v>324</v>
      </c>
      <c r="AK453" s="14">
        <v>1.8</v>
      </c>
      <c r="AL453" s="14">
        <v>21</v>
      </c>
      <c r="AM453" s="14">
        <v>2.25</v>
      </c>
      <c r="AN453" s="14">
        <v>161</v>
      </c>
    </row>
    <row r="454" spans="1:40" x14ac:dyDescent="0.25">
      <c r="A454" s="11" t="s">
        <v>216</v>
      </c>
      <c r="B454" s="10" t="s">
        <v>769</v>
      </c>
      <c r="C454" s="62" t="s">
        <v>556</v>
      </c>
      <c r="D454" s="27">
        <v>4</v>
      </c>
      <c r="E454" s="13">
        <v>5</v>
      </c>
      <c r="F454" s="6" t="s">
        <v>210</v>
      </c>
      <c r="G454" s="54" t="s">
        <v>229</v>
      </c>
      <c r="H454" s="54" t="s">
        <v>229</v>
      </c>
      <c r="I454" s="14">
        <v>254</v>
      </c>
      <c r="J454" s="14">
        <v>55.1</v>
      </c>
      <c r="K454" s="14">
        <v>140</v>
      </c>
      <c r="L454" s="14">
        <v>1.36</v>
      </c>
      <c r="M454" s="14">
        <v>4.66</v>
      </c>
      <c r="N454" s="14">
        <v>3.34</v>
      </c>
      <c r="O454" s="14">
        <v>1.1399999999999999</v>
      </c>
      <c r="P454" s="14">
        <v>24.8</v>
      </c>
      <c r="Q454" s="14">
        <v>4.6900000000000004</v>
      </c>
      <c r="R454" s="14">
        <v>4.04</v>
      </c>
      <c r="S454" s="14">
        <v>1.18</v>
      </c>
      <c r="T454" s="14">
        <v>21.7</v>
      </c>
      <c r="U454" s="14">
        <v>0.46</v>
      </c>
      <c r="V454" s="14">
        <v>7.62</v>
      </c>
      <c r="W454" s="14">
        <v>20</v>
      </c>
      <c r="X454" s="14">
        <v>5.0199999999999996</v>
      </c>
      <c r="Y454" s="14">
        <v>21.1</v>
      </c>
      <c r="Z454" s="14">
        <v>76.2</v>
      </c>
      <c r="AA454" s="14">
        <v>3.82</v>
      </c>
      <c r="AB454" s="14">
        <v>1.7</v>
      </c>
      <c r="AC454" s="14">
        <v>22.4</v>
      </c>
      <c r="AD454" s="14">
        <v>0.4</v>
      </c>
      <c r="AE454" s="14">
        <v>0.87</v>
      </c>
      <c r="AF454" s="14">
        <v>5.93</v>
      </c>
      <c r="AG454" s="14">
        <v>0.57999999999999996</v>
      </c>
      <c r="AH454" s="14">
        <v>0.54</v>
      </c>
      <c r="AI454" s="14">
        <v>3.82</v>
      </c>
      <c r="AJ454" s="14">
        <v>344</v>
      </c>
      <c r="AK454" s="14">
        <v>2.8</v>
      </c>
      <c r="AL454" s="14">
        <v>32.6</v>
      </c>
      <c r="AM454" s="14">
        <v>3.15</v>
      </c>
      <c r="AN454" s="14">
        <v>166</v>
      </c>
    </row>
    <row r="455" spans="1:40" x14ac:dyDescent="0.25">
      <c r="A455" s="11" t="s">
        <v>216</v>
      </c>
      <c r="B455" s="10" t="s">
        <v>769</v>
      </c>
      <c r="C455" s="62" t="s">
        <v>557</v>
      </c>
      <c r="D455" s="27">
        <v>5</v>
      </c>
      <c r="E455" s="13">
        <v>6</v>
      </c>
      <c r="F455" s="6" t="s">
        <v>210</v>
      </c>
      <c r="G455" s="54" t="s">
        <v>229</v>
      </c>
      <c r="H455" s="54" t="s">
        <v>229</v>
      </c>
      <c r="I455" s="14">
        <v>269</v>
      </c>
      <c r="J455" s="14">
        <v>38.200000000000003</v>
      </c>
      <c r="K455" s="14">
        <v>141</v>
      </c>
      <c r="L455" s="14">
        <v>1.46</v>
      </c>
      <c r="M455" s="14">
        <v>5.38</v>
      </c>
      <c r="N455" s="14">
        <v>3.55</v>
      </c>
      <c r="O455" s="14">
        <v>1.32</v>
      </c>
      <c r="P455" s="14">
        <v>21.7</v>
      </c>
      <c r="Q455" s="14">
        <v>4.12</v>
      </c>
      <c r="R455" s="14">
        <v>4.79</v>
      </c>
      <c r="S455" s="14">
        <v>1.04</v>
      </c>
      <c r="T455" s="14">
        <v>18.899999999999999</v>
      </c>
      <c r="U455" s="14">
        <v>0.42</v>
      </c>
      <c r="V455" s="14">
        <v>6.43</v>
      </c>
      <c r="W455" s="14">
        <v>19</v>
      </c>
      <c r="X455" s="14">
        <v>5.09</v>
      </c>
      <c r="Y455" s="14">
        <v>29.6</v>
      </c>
      <c r="Z455" s="14">
        <v>63.4</v>
      </c>
      <c r="AA455" s="14">
        <v>3.92</v>
      </c>
      <c r="AB455" s="14">
        <v>1.3</v>
      </c>
      <c r="AC455" s="14">
        <v>74.3</v>
      </c>
      <c r="AD455" s="14">
        <v>0.5</v>
      </c>
      <c r="AE455" s="14">
        <v>0.72</v>
      </c>
      <c r="AF455" s="14">
        <v>5.04</v>
      </c>
      <c r="AG455" s="14">
        <v>0.51</v>
      </c>
      <c r="AH455" s="14">
        <v>0.55000000000000004</v>
      </c>
      <c r="AI455" s="14">
        <v>2.14</v>
      </c>
      <c r="AJ455" s="14">
        <v>313</v>
      </c>
      <c r="AK455" s="14">
        <v>3.4</v>
      </c>
      <c r="AL455" s="14">
        <v>30.5</v>
      </c>
      <c r="AM455" s="14">
        <v>3.38</v>
      </c>
      <c r="AN455" s="14">
        <v>186</v>
      </c>
    </row>
    <row r="456" spans="1:40" x14ac:dyDescent="0.25">
      <c r="A456" s="11" t="s">
        <v>216</v>
      </c>
      <c r="B456" s="10" t="s">
        <v>769</v>
      </c>
      <c r="C456" s="62" t="s">
        <v>558</v>
      </c>
      <c r="D456" s="27">
        <v>6</v>
      </c>
      <c r="E456" s="13">
        <v>7</v>
      </c>
      <c r="F456" s="6" t="s">
        <v>210</v>
      </c>
      <c r="G456" s="54" t="s">
        <v>229</v>
      </c>
      <c r="H456" s="54" t="s">
        <v>229</v>
      </c>
      <c r="I456" s="14">
        <v>330</v>
      </c>
      <c r="J456" s="14">
        <v>37</v>
      </c>
      <c r="K456" s="14">
        <v>154</v>
      </c>
      <c r="L456" s="14">
        <v>1.1000000000000001</v>
      </c>
      <c r="M456" s="14">
        <v>7.49</v>
      </c>
      <c r="N456" s="14">
        <v>5.33</v>
      </c>
      <c r="O456" s="14">
        <v>1.68</v>
      </c>
      <c r="P456" s="14">
        <v>19.8</v>
      </c>
      <c r="Q456" s="14">
        <v>7.03</v>
      </c>
      <c r="R456" s="14">
        <v>3.96</v>
      </c>
      <c r="S456" s="14">
        <v>1.64</v>
      </c>
      <c r="T456" s="14">
        <v>25.7</v>
      </c>
      <c r="U456" s="14">
        <v>0.73</v>
      </c>
      <c r="V456" s="14">
        <v>6.72</v>
      </c>
      <c r="W456" s="14">
        <v>28.5</v>
      </c>
      <c r="X456" s="14">
        <v>6.41</v>
      </c>
      <c r="Y456" s="14">
        <v>45.7</v>
      </c>
      <c r="Z456" s="14">
        <v>57.4</v>
      </c>
      <c r="AA456" s="14">
        <v>6.65</v>
      </c>
      <c r="AB456" s="14">
        <v>1.5</v>
      </c>
      <c r="AC456" s="14">
        <v>72.599999999999994</v>
      </c>
      <c r="AD456" s="14">
        <v>0.5</v>
      </c>
      <c r="AE456" s="14">
        <v>1.17</v>
      </c>
      <c r="AF456" s="14">
        <v>4.96</v>
      </c>
      <c r="AG456" s="14">
        <v>0.52</v>
      </c>
      <c r="AH456" s="14">
        <v>0.85</v>
      </c>
      <c r="AI456" s="14">
        <v>3.06</v>
      </c>
      <c r="AJ456" s="14">
        <v>330</v>
      </c>
      <c r="AK456" s="14">
        <v>2.1</v>
      </c>
      <c r="AL456" s="14">
        <v>42.4</v>
      </c>
      <c r="AM456" s="14">
        <v>5.03</v>
      </c>
      <c r="AN456" s="14">
        <v>143</v>
      </c>
    </row>
    <row r="457" spans="1:40" x14ac:dyDescent="0.25">
      <c r="A457" s="11" t="s">
        <v>216</v>
      </c>
      <c r="B457" s="10" t="s">
        <v>769</v>
      </c>
      <c r="C457" s="62" t="s">
        <v>559</v>
      </c>
      <c r="D457" s="27">
        <v>7</v>
      </c>
      <c r="E457" s="13">
        <v>8</v>
      </c>
      <c r="F457" s="6" t="s">
        <v>210</v>
      </c>
      <c r="G457" s="54" t="s">
        <v>229</v>
      </c>
      <c r="H457" s="54" t="s">
        <v>229</v>
      </c>
      <c r="I457" s="14">
        <v>278</v>
      </c>
      <c r="J457" s="14">
        <v>33.6</v>
      </c>
      <c r="K457" s="14">
        <v>143</v>
      </c>
      <c r="L457" s="14">
        <v>1.22</v>
      </c>
      <c r="M457" s="14">
        <v>6.37</v>
      </c>
      <c r="N457" s="14">
        <v>3.97</v>
      </c>
      <c r="O457" s="14">
        <v>1.43</v>
      </c>
      <c r="P457" s="14">
        <v>18.899999999999999</v>
      </c>
      <c r="Q457" s="14">
        <v>5.44</v>
      </c>
      <c r="R457" s="14">
        <v>3.66</v>
      </c>
      <c r="S457" s="14">
        <v>1.3</v>
      </c>
      <c r="T457" s="14">
        <v>21.8</v>
      </c>
      <c r="U457" s="14">
        <v>0.63</v>
      </c>
      <c r="V457" s="14">
        <v>5.99</v>
      </c>
      <c r="W457" s="14">
        <v>22.7</v>
      </c>
      <c r="X457" s="14">
        <v>5.49</v>
      </c>
      <c r="Y457" s="14">
        <v>35.4</v>
      </c>
      <c r="Z457" s="14">
        <v>61.9</v>
      </c>
      <c r="AA457" s="14">
        <v>5.26</v>
      </c>
      <c r="AB457" s="14">
        <v>1.2</v>
      </c>
      <c r="AC457" s="14">
        <v>86.5</v>
      </c>
      <c r="AD457" s="14">
        <v>0.4</v>
      </c>
      <c r="AE457" s="14">
        <v>1.1200000000000001</v>
      </c>
      <c r="AF457" s="14">
        <v>4.32</v>
      </c>
      <c r="AG457" s="14">
        <v>0.47</v>
      </c>
      <c r="AH457" s="14">
        <v>0.62</v>
      </c>
      <c r="AI457" s="14">
        <v>2.19</v>
      </c>
      <c r="AJ457" s="14">
        <v>308</v>
      </c>
      <c r="AK457" s="14">
        <v>2.7</v>
      </c>
      <c r="AL457" s="14">
        <v>37.5</v>
      </c>
      <c r="AM457" s="14">
        <v>4.07</v>
      </c>
      <c r="AN457" s="14">
        <v>137</v>
      </c>
    </row>
    <row r="458" spans="1:40" x14ac:dyDescent="0.25">
      <c r="A458" s="11" t="s">
        <v>216</v>
      </c>
      <c r="B458" s="10" t="s">
        <v>770</v>
      </c>
      <c r="C458" s="62" t="s">
        <v>560</v>
      </c>
      <c r="D458" s="27">
        <v>1</v>
      </c>
      <c r="E458" s="13">
        <v>2</v>
      </c>
      <c r="F458" s="6" t="s">
        <v>210</v>
      </c>
      <c r="G458" s="54" t="s">
        <v>229</v>
      </c>
      <c r="H458" s="54" t="s">
        <v>229</v>
      </c>
      <c r="I458" s="14">
        <v>135</v>
      </c>
      <c r="J458" s="14">
        <v>26.4</v>
      </c>
      <c r="K458" s="14">
        <v>245</v>
      </c>
      <c r="L458" s="14">
        <v>1.82</v>
      </c>
      <c r="M458" s="14">
        <v>2.82</v>
      </c>
      <c r="N458" s="14">
        <v>1.9</v>
      </c>
      <c r="O458" s="14">
        <v>0.54</v>
      </c>
      <c r="P458" s="14">
        <v>21.1</v>
      </c>
      <c r="Q458" s="14">
        <v>2.25</v>
      </c>
      <c r="R458" s="14">
        <v>10.4</v>
      </c>
      <c r="S458" s="14">
        <v>0.65</v>
      </c>
      <c r="T458" s="14">
        <v>13.8</v>
      </c>
      <c r="U458" s="14">
        <v>0.28000000000000003</v>
      </c>
      <c r="V458" s="14">
        <v>16.7</v>
      </c>
      <c r="W458" s="14">
        <v>14.2</v>
      </c>
      <c r="X458" s="14">
        <v>3.22</v>
      </c>
      <c r="Y458" s="14">
        <v>16.899999999999999</v>
      </c>
      <c r="Z458" s="14">
        <v>47.2</v>
      </c>
      <c r="AA458" s="14">
        <v>2.41</v>
      </c>
      <c r="AB458" s="14">
        <v>1.7</v>
      </c>
      <c r="AC458" s="14">
        <v>17.399999999999999</v>
      </c>
      <c r="AD458" s="14">
        <v>1.1000000000000001</v>
      </c>
      <c r="AE458" s="14">
        <v>0.46</v>
      </c>
      <c r="AF458" s="14">
        <v>10.55</v>
      </c>
      <c r="AG458" s="14">
        <v>1.06</v>
      </c>
      <c r="AH458" s="14">
        <v>0.35</v>
      </c>
      <c r="AI458" s="14">
        <v>3.05</v>
      </c>
      <c r="AJ458" s="14">
        <v>498</v>
      </c>
      <c r="AK458" s="14">
        <v>2.2000000000000002</v>
      </c>
      <c r="AL458" s="14">
        <v>16.899999999999999</v>
      </c>
      <c r="AM458" s="14">
        <v>2.09</v>
      </c>
      <c r="AN458" s="14">
        <v>413</v>
      </c>
    </row>
    <row r="459" spans="1:40" x14ac:dyDescent="0.25">
      <c r="A459" s="11" t="s">
        <v>216</v>
      </c>
      <c r="B459" s="10" t="s">
        <v>770</v>
      </c>
      <c r="C459" s="62" t="s">
        <v>561</v>
      </c>
      <c r="D459" s="27">
        <v>2</v>
      </c>
      <c r="E459" s="13">
        <v>3</v>
      </c>
      <c r="F459" s="6" t="s">
        <v>210</v>
      </c>
      <c r="G459" s="54" t="s">
        <v>229</v>
      </c>
      <c r="H459" s="54" t="s">
        <v>229</v>
      </c>
      <c r="I459" s="14">
        <v>116.5</v>
      </c>
      <c r="J459" s="14">
        <v>20.5</v>
      </c>
      <c r="K459" s="14">
        <v>174</v>
      </c>
      <c r="L459" s="14">
        <v>1.1399999999999999</v>
      </c>
      <c r="M459" s="14">
        <v>1.8</v>
      </c>
      <c r="N459" s="14">
        <v>1.1200000000000001</v>
      </c>
      <c r="O459" s="14">
        <v>0.22</v>
      </c>
      <c r="P459" s="14">
        <v>19.5</v>
      </c>
      <c r="Q459" s="14">
        <v>1.44</v>
      </c>
      <c r="R459" s="14">
        <v>8.6999999999999993</v>
      </c>
      <c r="S459" s="14">
        <v>0.26</v>
      </c>
      <c r="T459" s="14">
        <v>11.4</v>
      </c>
      <c r="U459" s="14">
        <v>0.16</v>
      </c>
      <c r="V459" s="14">
        <v>13.1</v>
      </c>
      <c r="W459" s="14">
        <v>7.8</v>
      </c>
      <c r="X459" s="14">
        <v>2.48</v>
      </c>
      <c r="Y459" s="14">
        <v>7.5</v>
      </c>
      <c r="Z459" s="14">
        <v>49.5</v>
      </c>
      <c r="AA459" s="14">
        <v>1.86</v>
      </c>
      <c r="AB459" s="14">
        <v>1.4</v>
      </c>
      <c r="AC459" s="14">
        <v>10.3</v>
      </c>
      <c r="AD459" s="14">
        <v>0.9</v>
      </c>
      <c r="AE459" s="14">
        <v>0.25</v>
      </c>
      <c r="AF459" s="14">
        <v>9.48</v>
      </c>
      <c r="AG459" s="14">
        <v>0.8</v>
      </c>
      <c r="AH459" s="14">
        <v>0.15</v>
      </c>
      <c r="AI459" s="14">
        <v>2.2000000000000002</v>
      </c>
      <c r="AJ459" s="14">
        <v>411</v>
      </c>
      <c r="AK459" s="14">
        <v>2</v>
      </c>
      <c r="AL459" s="14">
        <v>9.3000000000000007</v>
      </c>
      <c r="AM459" s="14">
        <v>1.3</v>
      </c>
      <c r="AN459" s="14">
        <v>318</v>
      </c>
    </row>
    <row r="460" spans="1:40" x14ac:dyDescent="0.25">
      <c r="A460" s="11" t="s">
        <v>216</v>
      </c>
      <c r="B460" s="10" t="s">
        <v>770</v>
      </c>
      <c r="C460" s="62" t="s">
        <v>562</v>
      </c>
      <c r="D460" s="27">
        <v>3</v>
      </c>
      <c r="E460" s="13">
        <v>4</v>
      </c>
      <c r="F460" s="6" t="s">
        <v>210</v>
      </c>
      <c r="G460" s="54" t="s">
        <v>229</v>
      </c>
      <c r="H460" s="54" t="s">
        <v>229</v>
      </c>
      <c r="I460" s="14">
        <v>121</v>
      </c>
      <c r="J460" s="14">
        <v>11</v>
      </c>
      <c r="K460" s="14">
        <v>191</v>
      </c>
      <c r="L460" s="14">
        <v>1.34</v>
      </c>
      <c r="M460" s="14">
        <v>1.28</v>
      </c>
      <c r="N460" s="14">
        <v>0.95</v>
      </c>
      <c r="O460" s="14">
        <v>0.35</v>
      </c>
      <c r="P460" s="14">
        <v>28</v>
      </c>
      <c r="Q460" s="14">
        <v>1.43</v>
      </c>
      <c r="R460" s="14">
        <v>5.65</v>
      </c>
      <c r="S460" s="14">
        <v>0.26</v>
      </c>
      <c r="T460" s="14">
        <v>9.1999999999999993</v>
      </c>
      <c r="U460" s="14">
        <v>0.09</v>
      </c>
      <c r="V460" s="14">
        <v>8.02</v>
      </c>
      <c r="W460" s="14">
        <v>7.1</v>
      </c>
      <c r="X460" s="14">
        <v>1.74</v>
      </c>
      <c r="Y460" s="14">
        <v>10</v>
      </c>
      <c r="Z460" s="14">
        <v>76</v>
      </c>
      <c r="AA460" s="14">
        <v>1.48</v>
      </c>
      <c r="AB460" s="14">
        <v>2.2999999999999998</v>
      </c>
      <c r="AC460" s="14">
        <v>9.9</v>
      </c>
      <c r="AD460" s="14">
        <v>0.5</v>
      </c>
      <c r="AE460" s="14">
        <v>0.24</v>
      </c>
      <c r="AF460" s="14">
        <v>6.92</v>
      </c>
      <c r="AG460" s="14">
        <v>0.61</v>
      </c>
      <c r="AH460" s="14">
        <v>0.12</v>
      </c>
      <c r="AI460" s="14">
        <v>1.91</v>
      </c>
      <c r="AJ460" s="14">
        <v>444</v>
      </c>
      <c r="AK460" s="14">
        <v>1.2</v>
      </c>
      <c r="AL460" s="14">
        <v>8.1999999999999993</v>
      </c>
      <c r="AM460" s="14">
        <v>0.78</v>
      </c>
      <c r="AN460" s="14">
        <v>189</v>
      </c>
    </row>
    <row r="461" spans="1:40" x14ac:dyDescent="0.25">
      <c r="A461" s="11" t="s">
        <v>216</v>
      </c>
      <c r="B461" s="10" t="s">
        <v>770</v>
      </c>
      <c r="C461" s="62" t="s">
        <v>563</v>
      </c>
      <c r="D461" s="27">
        <v>4</v>
      </c>
      <c r="E461" s="13">
        <v>5</v>
      </c>
      <c r="F461" s="6" t="s">
        <v>210</v>
      </c>
      <c r="G461" s="54" t="s">
        <v>229</v>
      </c>
      <c r="H461" s="54" t="s">
        <v>229</v>
      </c>
      <c r="I461" s="14">
        <v>224</v>
      </c>
      <c r="J461" s="14">
        <v>10.3</v>
      </c>
      <c r="K461" s="14">
        <v>178</v>
      </c>
      <c r="L461" s="14">
        <v>1.4</v>
      </c>
      <c r="M461" s="14">
        <v>1.44</v>
      </c>
      <c r="N461" s="14">
        <v>1.17</v>
      </c>
      <c r="O461" s="14">
        <v>0.36</v>
      </c>
      <c r="P461" s="14">
        <v>28.6</v>
      </c>
      <c r="Q461" s="14">
        <v>1.47</v>
      </c>
      <c r="R461" s="14">
        <v>5.16</v>
      </c>
      <c r="S461" s="14">
        <v>0.33</v>
      </c>
      <c r="T461" s="14">
        <v>8.6999999999999993</v>
      </c>
      <c r="U461" s="14">
        <v>0.17</v>
      </c>
      <c r="V461" s="14">
        <v>8.5</v>
      </c>
      <c r="W461" s="14">
        <v>7.6</v>
      </c>
      <c r="X461" s="14">
        <v>1.83</v>
      </c>
      <c r="Y461" s="14">
        <v>14.2</v>
      </c>
      <c r="Z461" s="14">
        <v>71.5</v>
      </c>
      <c r="AA461" s="14">
        <v>1.94</v>
      </c>
      <c r="AB461" s="14">
        <v>1.9</v>
      </c>
      <c r="AC461" s="14">
        <v>16.3</v>
      </c>
      <c r="AD461" s="14">
        <v>0.6</v>
      </c>
      <c r="AE461" s="14">
        <v>0.26</v>
      </c>
      <c r="AF461" s="14">
        <v>6.95</v>
      </c>
      <c r="AG461" s="14">
        <v>0.62</v>
      </c>
      <c r="AH461" s="14">
        <v>0.18</v>
      </c>
      <c r="AI461" s="14">
        <v>1.75</v>
      </c>
      <c r="AJ461" s="14">
        <v>412</v>
      </c>
      <c r="AK461" s="14">
        <v>1.6</v>
      </c>
      <c r="AL461" s="14">
        <v>11.1</v>
      </c>
      <c r="AM461" s="14">
        <v>1.1599999999999999</v>
      </c>
      <c r="AN461" s="14">
        <v>190</v>
      </c>
    </row>
    <row r="462" spans="1:40" x14ac:dyDescent="0.25">
      <c r="A462" s="11" t="s">
        <v>216</v>
      </c>
      <c r="B462" s="10" t="s">
        <v>770</v>
      </c>
      <c r="C462" s="62" t="s">
        <v>564</v>
      </c>
      <c r="D462" s="27">
        <v>5</v>
      </c>
      <c r="E462" s="13">
        <v>6</v>
      </c>
      <c r="F462" s="6" t="s">
        <v>210</v>
      </c>
      <c r="G462" s="54" t="s">
        <v>229</v>
      </c>
      <c r="H462" s="54" t="s">
        <v>229</v>
      </c>
      <c r="I462" s="14">
        <v>276</v>
      </c>
      <c r="J462" s="14">
        <v>21.7</v>
      </c>
      <c r="K462" s="14">
        <v>164</v>
      </c>
      <c r="L462" s="14">
        <v>1.49</v>
      </c>
      <c r="M462" s="14">
        <v>3.91</v>
      </c>
      <c r="N462" s="14">
        <v>2.14</v>
      </c>
      <c r="O462" s="14">
        <v>0.73</v>
      </c>
      <c r="P462" s="14">
        <v>23.8</v>
      </c>
      <c r="Q462" s="14">
        <v>3.27</v>
      </c>
      <c r="R462" s="14">
        <v>4.09</v>
      </c>
      <c r="S462" s="14">
        <v>0.83</v>
      </c>
      <c r="T462" s="14">
        <v>12.2</v>
      </c>
      <c r="U462" s="14">
        <v>0.35</v>
      </c>
      <c r="V462" s="14">
        <v>7.09</v>
      </c>
      <c r="W462" s="14">
        <v>11.6</v>
      </c>
      <c r="X462" s="14">
        <v>3.42</v>
      </c>
      <c r="Y462" s="14">
        <v>27.3</v>
      </c>
      <c r="Z462" s="14">
        <v>64.5</v>
      </c>
      <c r="AA462" s="14">
        <v>3.01</v>
      </c>
      <c r="AB462" s="14">
        <v>1.6</v>
      </c>
      <c r="AC462" s="14">
        <v>80.599999999999994</v>
      </c>
      <c r="AD462" s="14">
        <v>0.5</v>
      </c>
      <c r="AE462" s="14">
        <v>0.55000000000000004</v>
      </c>
      <c r="AF462" s="14">
        <v>5.57</v>
      </c>
      <c r="AG462" s="14">
        <v>0.53</v>
      </c>
      <c r="AH462" s="14">
        <v>0.37</v>
      </c>
      <c r="AI462" s="14">
        <v>1.49</v>
      </c>
      <c r="AJ462" s="14">
        <v>368</v>
      </c>
      <c r="AK462" s="14">
        <v>2.7</v>
      </c>
      <c r="AL462" s="14">
        <v>22.7</v>
      </c>
      <c r="AM462" s="14">
        <v>2.52</v>
      </c>
      <c r="AN462" s="14">
        <v>155</v>
      </c>
    </row>
    <row r="463" spans="1:40" x14ac:dyDescent="0.25">
      <c r="A463" s="11" t="s">
        <v>216</v>
      </c>
      <c r="B463" s="10" t="s">
        <v>770</v>
      </c>
      <c r="C463" s="62" t="s">
        <v>565</v>
      </c>
      <c r="D463" s="27">
        <v>6</v>
      </c>
      <c r="E463" s="13">
        <v>7</v>
      </c>
      <c r="F463" s="6" t="s">
        <v>210</v>
      </c>
      <c r="G463" s="54" t="s">
        <v>229</v>
      </c>
      <c r="H463" s="54" t="s">
        <v>229</v>
      </c>
      <c r="I463" s="14">
        <v>261</v>
      </c>
      <c r="J463" s="14">
        <v>25.6</v>
      </c>
      <c r="K463" s="14">
        <v>133</v>
      </c>
      <c r="L463" s="14">
        <v>1.38</v>
      </c>
      <c r="M463" s="14">
        <v>3.87</v>
      </c>
      <c r="N463" s="14">
        <v>2.2999999999999998</v>
      </c>
      <c r="O463" s="14">
        <v>1.05</v>
      </c>
      <c r="P463" s="14">
        <v>16.5</v>
      </c>
      <c r="Q463" s="14">
        <v>3.34</v>
      </c>
      <c r="R463" s="14">
        <v>2.36</v>
      </c>
      <c r="S463" s="14">
        <v>0.75</v>
      </c>
      <c r="T463" s="14">
        <v>12.2</v>
      </c>
      <c r="U463" s="14">
        <v>0.33</v>
      </c>
      <c r="V463" s="14">
        <v>5.21</v>
      </c>
      <c r="W463" s="14">
        <v>13.9</v>
      </c>
      <c r="X463" s="14">
        <v>3.12</v>
      </c>
      <c r="Y463" s="14">
        <v>36.700000000000003</v>
      </c>
      <c r="Z463" s="14">
        <v>50.8</v>
      </c>
      <c r="AA463" s="14">
        <v>3.53</v>
      </c>
      <c r="AB463" s="14">
        <v>1.5</v>
      </c>
      <c r="AC463" s="14">
        <v>128</v>
      </c>
      <c r="AD463" s="14">
        <v>0.4</v>
      </c>
      <c r="AE463" s="14">
        <v>0.64</v>
      </c>
      <c r="AF463" s="14">
        <v>3.37</v>
      </c>
      <c r="AG463" s="14">
        <v>0.4</v>
      </c>
      <c r="AH463" s="14">
        <v>0.33</v>
      </c>
      <c r="AI463" s="14">
        <v>0.94</v>
      </c>
      <c r="AJ463" s="14">
        <v>274</v>
      </c>
      <c r="AK463" s="14">
        <v>2</v>
      </c>
      <c r="AL463" s="14">
        <v>22.5</v>
      </c>
      <c r="AM463" s="14">
        <v>2.0299999999999998</v>
      </c>
      <c r="AN463" s="14">
        <v>112</v>
      </c>
    </row>
    <row r="464" spans="1:40" x14ac:dyDescent="0.25">
      <c r="A464" s="11" t="s">
        <v>216</v>
      </c>
      <c r="B464" s="10" t="s">
        <v>771</v>
      </c>
      <c r="C464" s="62" t="s">
        <v>566</v>
      </c>
      <c r="D464" s="27">
        <v>1</v>
      </c>
      <c r="E464" s="13">
        <v>2</v>
      </c>
      <c r="F464" s="6" t="s">
        <v>210</v>
      </c>
      <c r="G464" s="54" t="s">
        <v>229</v>
      </c>
      <c r="H464" s="54" t="s">
        <v>229</v>
      </c>
      <c r="I464" s="14">
        <v>210</v>
      </c>
      <c r="J464" s="14">
        <v>14.1</v>
      </c>
      <c r="K464" s="14">
        <v>232</v>
      </c>
      <c r="L464" s="14">
        <v>1.44</v>
      </c>
      <c r="M464" s="14">
        <v>1.73</v>
      </c>
      <c r="N464" s="14">
        <v>1</v>
      </c>
      <c r="O464" s="14">
        <v>0.39</v>
      </c>
      <c r="P464" s="14">
        <v>27.9</v>
      </c>
      <c r="Q464" s="14">
        <v>1.64</v>
      </c>
      <c r="R464" s="14">
        <v>4.8</v>
      </c>
      <c r="S464" s="14">
        <v>0.37</v>
      </c>
      <c r="T464" s="14">
        <v>9.1</v>
      </c>
      <c r="U464" s="14">
        <v>0.13</v>
      </c>
      <c r="V464" s="14">
        <v>8.89</v>
      </c>
      <c r="W464" s="14">
        <v>7.8</v>
      </c>
      <c r="X464" s="14">
        <v>2.08</v>
      </c>
      <c r="Y464" s="14">
        <v>15.2</v>
      </c>
      <c r="Z464" s="14">
        <v>71.8</v>
      </c>
      <c r="AA464" s="14">
        <v>1.22</v>
      </c>
      <c r="AB464" s="14">
        <v>1.9</v>
      </c>
      <c r="AC464" s="14">
        <v>13.3</v>
      </c>
      <c r="AD464" s="14">
        <v>0.5</v>
      </c>
      <c r="AE464" s="14">
        <v>0.24</v>
      </c>
      <c r="AF464" s="14">
        <v>6.91</v>
      </c>
      <c r="AG464" s="14">
        <v>0.64</v>
      </c>
      <c r="AH464" s="14">
        <v>0.2</v>
      </c>
      <c r="AI464" s="14">
        <v>1.76</v>
      </c>
      <c r="AJ464" s="14">
        <v>413</v>
      </c>
      <c r="AK464" s="14">
        <v>1.6</v>
      </c>
      <c r="AL464" s="14">
        <v>9.8000000000000007</v>
      </c>
      <c r="AM464" s="14">
        <v>1.19</v>
      </c>
      <c r="AN464" s="14">
        <v>182</v>
      </c>
    </row>
    <row r="465" spans="1:40" x14ac:dyDescent="0.25">
      <c r="A465" s="11" t="s">
        <v>216</v>
      </c>
      <c r="B465" s="10" t="s">
        <v>771</v>
      </c>
      <c r="C465" s="62" t="s">
        <v>567</v>
      </c>
      <c r="D465" s="27">
        <v>2</v>
      </c>
      <c r="E465" s="13">
        <v>3</v>
      </c>
      <c r="F465" s="6" t="s">
        <v>210</v>
      </c>
      <c r="G465" s="54" t="s">
        <v>229</v>
      </c>
      <c r="H465" s="54" t="s">
        <v>229</v>
      </c>
      <c r="I465" s="14">
        <v>166.5</v>
      </c>
      <c r="J465" s="14">
        <v>35.1</v>
      </c>
      <c r="K465" s="14">
        <v>227</v>
      </c>
      <c r="L465" s="14">
        <v>1.73</v>
      </c>
      <c r="M465" s="14">
        <v>4.96</v>
      </c>
      <c r="N465" s="14">
        <v>3.37</v>
      </c>
      <c r="O465" s="14">
        <v>1.05</v>
      </c>
      <c r="P465" s="14">
        <v>27.3</v>
      </c>
      <c r="Q465" s="14">
        <v>4.25</v>
      </c>
      <c r="R465" s="14">
        <v>4.88</v>
      </c>
      <c r="S465" s="14">
        <v>1</v>
      </c>
      <c r="T465" s="14">
        <v>23.7</v>
      </c>
      <c r="U465" s="14">
        <v>0.5</v>
      </c>
      <c r="V465" s="14">
        <v>8.08</v>
      </c>
      <c r="W465" s="14">
        <v>23.2</v>
      </c>
      <c r="X465" s="14">
        <v>5.98</v>
      </c>
      <c r="Y465" s="14">
        <v>25.2</v>
      </c>
      <c r="Z465" s="14">
        <v>70.3</v>
      </c>
      <c r="AA465" s="14">
        <v>5.1100000000000003</v>
      </c>
      <c r="AB465" s="14">
        <v>2.1</v>
      </c>
      <c r="AC465" s="14">
        <v>11.4</v>
      </c>
      <c r="AD465" s="14">
        <v>0.6</v>
      </c>
      <c r="AE465" s="14">
        <v>0.82</v>
      </c>
      <c r="AF465" s="14">
        <v>6.37</v>
      </c>
      <c r="AG465" s="14">
        <v>0.6</v>
      </c>
      <c r="AH465" s="14">
        <v>0.5</v>
      </c>
      <c r="AI465" s="14">
        <v>1.59</v>
      </c>
      <c r="AJ465" s="14">
        <v>380</v>
      </c>
      <c r="AK465" s="14">
        <v>1.4</v>
      </c>
      <c r="AL465" s="14">
        <v>29.2</v>
      </c>
      <c r="AM465" s="14">
        <v>3.2</v>
      </c>
      <c r="AN465" s="14">
        <v>173</v>
      </c>
    </row>
    <row r="466" spans="1:40" x14ac:dyDescent="0.25">
      <c r="A466" s="11" t="s">
        <v>216</v>
      </c>
      <c r="B466" s="10" t="s">
        <v>771</v>
      </c>
      <c r="C466" s="62" t="s">
        <v>568</v>
      </c>
      <c r="D466" s="27">
        <v>3</v>
      </c>
      <c r="E466" s="13">
        <v>4</v>
      </c>
      <c r="F466" s="6" t="s">
        <v>210</v>
      </c>
      <c r="G466" s="54" t="s">
        <v>229</v>
      </c>
      <c r="H466" s="54" t="s">
        <v>229</v>
      </c>
      <c r="I466" s="14">
        <v>171.5</v>
      </c>
      <c r="J466" s="14">
        <v>69.3</v>
      </c>
      <c r="K466" s="14">
        <v>189</v>
      </c>
      <c r="L466" s="14">
        <v>2.5099999999999998</v>
      </c>
      <c r="M466" s="14">
        <v>11.3</v>
      </c>
      <c r="N466" s="14">
        <v>7.78</v>
      </c>
      <c r="O466" s="14">
        <v>3.03</v>
      </c>
      <c r="P466" s="14">
        <v>25.1</v>
      </c>
      <c r="Q466" s="14">
        <v>10.95</v>
      </c>
      <c r="R466" s="14">
        <v>4.45</v>
      </c>
      <c r="S466" s="14">
        <v>2.37</v>
      </c>
      <c r="T466" s="14">
        <v>45.9</v>
      </c>
      <c r="U466" s="14">
        <v>0.94</v>
      </c>
      <c r="V466" s="14">
        <v>7.24</v>
      </c>
      <c r="W466" s="14">
        <v>48.9</v>
      </c>
      <c r="X466" s="14">
        <v>12.2</v>
      </c>
      <c r="Y466" s="14">
        <v>49.2</v>
      </c>
      <c r="Z466" s="14">
        <v>75.599999999999994</v>
      </c>
      <c r="AA466" s="14">
        <v>11.8</v>
      </c>
      <c r="AB466" s="14">
        <v>1.7</v>
      </c>
      <c r="AC466" s="14">
        <v>16.5</v>
      </c>
      <c r="AD466" s="14">
        <v>0.5</v>
      </c>
      <c r="AE466" s="14">
        <v>1.95</v>
      </c>
      <c r="AF466" s="14">
        <v>5.53</v>
      </c>
      <c r="AG466" s="14">
        <v>0.57999999999999996</v>
      </c>
      <c r="AH466" s="14">
        <v>1.1000000000000001</v>
      </c>
      <c r="AI466" s="14">
        <v>1.4</v>
      </c>
      <c r="AJ466" s="14">
        <v>316</v>
      </c>
      <c r="AK466" s="14">
        <v>1</v>
      </c>
      <c r="AL466" s="14">
        <v>66.599999999999994</v>
      </c>
      <c r="AM466" s="14">
        <v>6.89</v>
      </c>
      <c r="AN466" s="14">
        <v>157</v>
      </c>
    </row>
    <row r="467" spans="1:40" x14ac:dyDescent="0.25">
      <c r="A467" s="11" t="s">
        <v>216</v>
      </c>
      <c r="B467" s="10" t="s">
        <v>771</v>
      </c>
      <c r="C467" s="62" t="s">
        <v>569</v>
      </c>
      <c r="D467" s="27">
        <v>4</v>
      </c>
      <c r="E467" s="13">
        <v>5</v>
      </c>
      <c r="F467" s="6" t="s">
        <v>210</v>
      </c>
      <c r="G467" s="54" t="s">
        <v>229</v>
      </c>
      <c r="H467" s="54" t="s">
        <v>229</v>
      </c>
      <c r="I467" s="14">
        <v>251</v>
      </c>
      <c r="J467" s="14">
        <v>56.6</v>
      </c>
      <c r="K467" s="14">
        <v>220</v>
      </c>
      <c r="L467" s="14">
        <v>3.03</v>
      </c>
      <c r="M467" s="14">
        <v>9.4</v>
      </c>
      <c r="N467" s="14">
        <v>6.46</v>
      </c>
      <c r="O467" s="14">
        <v>2.4500000000000002</v>
      </c>
      <c r="P467" s="14">
        <v>27</v>
      </c>
      <c r="Q467" s="14">
        <v>9.19</v>
      </c>
      <c r="R467" s="14">
        <v>4.59</v>
      </c>
      <c r="S467" s="14">
        <v>2.12</v>
      </c>
      <c r="T467" s="14">
        <v>38.4</v>
      </c>
      <c r="U467" s="14">
        <v>0.88</v>
      </c>
      <c r="V467" s="14">
        <v>7.65</v>
      </c>
      <c r="W467" s="14">
        <v>41.8</v>
      </c>
      <c r="X467" s="14">
        <v>10.15</v>
      </c>
      <c r="Y467" s="14">
        <v>65.099999999999994</v>
      </c>
      <c r="Z467" s="14">
        <v>80.599999999999994</v>
      </c>
      <c r="AA467" s="14">
        <v>8.36</v>
      </c>
      <c r="AB467" s="14">
        <v>1.9</v>
      </c>
      <c r="AC467" s="14">
        <v>18.2</v>
      </c>
      <c r="AD467" s="14">
        <v>0.6</v>
      </c>
      <c r="AE467" s="14">
        <v>1.59</v>
      </c>
      <c r="AF467" s="14">
        <v>6.07</v>
      </c>
      <c r="AG467" s="14">
        <v>0.64</v>
      </c>
      <c r="AH467" s="14">
        <v>0.87</v>
      </c>
      <c r="AI467" s="14">
        <v>1.75</v>
      </c>
      <c r="AJ467" s="14">
        <v>366</v>
      </c>
      <c r="AK467" s="14">
        <v>1.4</v>
      </c>
      <c r="AL467" s="14">
        <v>53.1</v>
      </c>
      <c r="AM467" s="14">
        <v>5.72</v>
      </c>
      <c r="AN467" s="14">
        <v>174</v>
      </c>
    </row>
    <row r="468" spans="1:40" x14ac:dyDescent="0.25">
      <c r="A468" s="11" t="s">
        <v>216</v>
      </c>
      <c r="B468" s="10" t="s">
        <v>771</v>
      </c>
      <c r="C468" s="62" t="s">
        <v>570</v>
      </c>
      <c r="D468" s="27">
        <v>5</v>
      </c>
      <c r="E468" s="13">
        <v>6</v>
      </c>
      <c r="F468" s="6" t="s">
        <v>210</v>
      </c>
      <c r="G468" s="54" t="s">
        <v>229</v>
      </c>
      <c r="H468" s="54" t="s">
        <v>229</v>
      </c>
      <c r="I468" s="14">
        <v>321</v>
      </c>
      <c r="J468" s="14">
        <v>34.700000000000003</v>
      </c>
      <c r="K468" s="14">
        <v>261</v>
      </c>
      <c r="L468" s="14">
        <v>3.06</v>
      </c>
      <c r="M468" s="14">
        <v>6.2</v>
      </c>
      <c r="N468" s="14">
        <v>4.25</v>
      </c>
      <c r="O468" s="14">
        <v>1.99</v>
      </c>
      <c r="P468" s="14">
        <v>28.2</v>
      </c>
      <c r="Q468" s="14">
        <v>5.91</v>
      </c>
      <c r="R468" s="14">
        <v>4.82</v>
      </c>
      <c r="S468" s="14">
        <v>1.37</v>
      </c>
      <c r="T468" s="14">
        <v>25.9</v>
      </c>
      <c r="U468" s="14">
        <v>0.72</v>
      </c>
      <c r="V468" s="14">
        <v>8.61</v>
      </c>
      <c r="W468" s="14">
        <v>29.2</v>
      </c>
      <c r="X468" s="14">
        <v>6.69</v>
      </c>
      <c r="Y468" s="14">
        <v>79.7</v>
      </c>
      <c r="Z468" s="14">
        <v>85.2</v>
      </c>
      <c r="AA468" s="14">
        <v>5.43</v>
      </c>
      <c r="AB468" s="14">
        <v>2.1</v>
      </c>
      <c r="AC468" s="14">
        <v>14.6</v>
      </c>
      <c r="AD468" s="14">
        <v>0.6</v>
      </c>
      <c r="AE468" s="14">
        <v>1.05</v>
      </c>
      <c r="AF468" s="14">
        <v>6.1</v>
      </c>
      <c r="AG468" s="14">
        <v>0.7</v>
      </c>
      <c r="AH468" s="14">
        <v>0.76</v>
      </c>
      <c r="AI468" s="14">
        <v>1.84</v>
      </c>
      <c r="AJ468" s="14">
        <v>381</v>
      </c>
      <c r="AK468" s="14">
        <v>1.4</v>
      </c>
      <c r="AL468" s="14">
        <v>34</v>
      </c>
      <c r="AM468" s="14">
        <v>4.37</v>
      </c>
      <c r="AN468" s="14">
        <v>184</v>
      </c>
    </row>
    <row r="469" spans="1:40" x14ac:dyDescent="0.25">
      <c r="A469" s="11" t="s">
        <v>216</v>
      </c>
      <c r="B469" s="10" t="s">
        <v>771</v>
      </c>
      <c r="C469" s="62" t="s">
        <v>571</v>
      </c>
      <c r="D469" s="27">
        <v>6</v>
      </c>
      <c r="E469" s="13">
        <v>7</v>
      </c>
      <c r="F469" s="6" t="s">
        <v>210</v>
      </c>
      <c r="G469" s="54" t="s">
        <v>229</v>
      </c>
      <c r="H469" s="54" t="s">
        <v>229</v>
      </c>
      <c r="I469" s="14">
        <v>415</v>
      </c>
      <c r="J469" s="14">
        <v>48.1</v>
      </c>
      <c r="K469" s="14">
        <v>294</v>
      </c>
      <c r="L469" s="14">
        <v>3.42</v>
      </c>
      <c r="M469" s="14">
        <v>10.9</v>
      </c>
      <c r="N469" s="14">
        <v>6.91</v>
      </c>
      <c r="O469" s="14">
        <v>3.34</v>
      </c>
      <c r="P469" s="14">
        <v>25.6</v>
      </c>
      <c r="Q469" s="14">
        <v>10.4</v>
      </c>
      <c r="R469" s="14">
        <v>4.83</v>
      </c>
      <c r="S469" s="14">
        <v>2.31</v>
      </c>
      <c r="T469" s="14">
        <v>41.7</v>
      </c>
      <c r="U469" s="14">
        <v>1</v>
      </c>
      <c r="V469" s="14">
        <v>7.84</v>
      </c>
      <c r="W469" s="14">
        <v>45.2</v>
      </c>
      <c r="X469" s="14">
        <v>10.6</v>
      </c>
      <c r="Y469" s="14">
        <v>86.8</v>
      </c>
      <c r="Z469" s="14">
        <v>86.7</v>
      </c>
      <c r="AA469" s="14">
        <v>10.95</v>
      </c>
      <c r="AB469" s="14">
        <v>1.6</v>
      </c>
      <c r="AC469" s="14">
        <v>18.399999999999999</v>
      </c>
      <c r="AD469" s="14">
        <v>0.6</v>
      </c>
      <c r="AE469" s="14">
        <v>1.82</v>
      </c>
      <c r="AF469" s="14">
        <v>5.82</v>
      </c>
      <c r="AG469" s="14">
        <v>0.64</v>
      </c>
      <c r="AH469" s="14">
        <v>0.9</v>
      </c>
      <c r="AI469" s="14">
        <v>1.6</v>
      </c>
      <c r="AJ469" s="14">
        <v>433</v>
      </c>
      <c r="AK469" s="14">
        <v>1.3</v>
      </c>
      <c r="AL469" s="14">
        <v>57.3</v>
      </c>
      <c r="AM469" s="14">
        <v>6.39</v>
      </c>
      <c r="AN469" s="14">
        <v>173</v>
      </c>
    </row>
    <row r="470" spans="1:40" x14ac:dyDescent="0.25">
      <c r="A470" s="11" t="s">
        <v>216</v>
      </c>
      <c r="B470" s="10" t="s">
        <v>771</v>
      </c>
      <c r="C470" s="62" t="s">
        <v>572</v>
      </c>
      <c r="D470" s="27">
        <v>7</v>
      </c>
      <c r="E470" s="13">
        <v>8</v>
      </c>
      <c r="F470" s="6" t="s">
        <v>210</v>
      </c>
      <c r="G470" s="54" t="s">
        <v>229</v>
      </c>
      <c r="H470" s="54" t="s">
        <v>229</v>
      </c>
      <c r="I470" s="14">
        <v>454</v>
      </c>
      <c r="J470" s="14">
        <v>60.4</v>
      </c>
      <c r="K470" s="14">
        <v>251</v>
      </c>
      <c r="L470" s="14">
        <v>5.59</v>
      </c>
      <c r="M470" s="14">
        <v>11.65</v>
      </c>
      <c r="N470" s="14">
        <v>6.86</v>
      </c>
      <c r="O470" s="14">
        <v>3.58</v>
      </c>
      <c r="P470" s="14">
        <v>26.5</v>
      </c>
      <c r="Q470" s="14">
        <v>11.6</v>
      </c>
      <c r="R470" s="14">
        <v>5.0199999999999996</v>
      </c>
      <c r="S470" s="14">
        <v>2.2599999999999998</v>
      </c>
      <c r="T470" s="14">
        <v>55</v>
      </c>
      <c r="U470" s="14">
        <v>1</v>
      </c>
      <c r="V470" s="14">
        <v>8.1999999999999993</v>
      </c>
      <c r="W470" s="14">
        <v>60.4</v>
      </c>
      <c r="X470" s="14">
        <v>14.1</v>
      </c>
      <c r="Y470" s="14">
        <v>88.4</v>
      </c>
      <c r="Z470" s="14">
        <v>76.900000000000006</v>
      </c>
      <c r="AA470" s="14">
        <v>12.35</v>
      </c>
      <c r="AB470" s="14">
        <v>1.9</v>
      </c>
      <c r="AC470" s="14">
        <v>21.8</v>
      </c>
      <c r="AD470" s="14">
        <v>0.6</v>
      </c>
      <c r="AE470" s="14">
        <v>2.0499999999999998</v>
      </c>
      <c r="AF470" s="14">
        <v>5.9</v>
      </c>
      <c r="AG470" s="14">
        <v>0.68</v>
      </c>
      <c r="AH470" s="14">
        <v>0.94</v>
      </c>
      <c r="AI470" s="14">
        <v>1.55</v>
      </c>
      <c r="AJ470" s="14">
        <v>398</v>
      </c>
      <c r="AK470" s="14">
        <v>1.4</v>
      </c>
      <c r="AL470" s="14">
        <v>57.7</v>
      </c>
      <c r="AM470" s="14">
        <v>6.26</v>
      </c>
      <c r="AN470" s="14">
        <v>179</v>
      </c>
    </row>
    <row r="471" spans="1:40" x14ac:dyDescent="0.25">
      <c r="A471" s="11" t="s">
        <v>216</v>
      </c>
      <c r="B471" s="10" t="s">
        <v>771</v>
      </c>
      <c r="C471" s="62" t="s">
        <v>573</v>
      </c>
      <c r="D471" s="27">
        <v>8</v>
      </c>
      <c r="E471" s="13">
        <v>9</v>
      </c>
      <c r="F471" s="6" t="s">
        <v>210</v>
      </c>
      <c r="G471" s="54" t="s">
        <v>229</v>
      </c>
      <c r="H471" s="54" t="s">
        <v>229</v>
      </c>
      <c r="I471" s="14">
        <v>409</v>
      </c>
      <c r="J471" s="14">
        <v>51.7</v>
      </c>
      <c r="K471" s="14">
        <v>237</v>
      </c>
      <c r="L471" s="14">
        <v>4.45</v>
      </c>
      <c r="M471" s="14">
        <v>10.25</v>
      </c>
      <c r="N471" s="14">
        <v>6.28</v>
      </c>
      <c r="O471" s="14">
        <v>2.9</v>
      </c>
      <c r="P471" s="14">
        <v>25.4</v>
      </c>
      <c r="Q471" s="14">
        <v>10.55</v>
      </c>
      <c r="R471" s="14">
        <v>4.51</v>
      </c>
      <c r="S471" s="14">
        <v>2.06</v>
      </c>
      <c r="T471" s="14">
        <v>44.4</v>
      </c>
      <c r="U471" s="14">
        <v>0.84</v>
      </c>
      <c r="V471" s="14">
        <v>8.31</v>
      </c>
      <c r="W471" s="14">
        <v>49.4</v>
      </c>
      <c r="X471" s="14">
        <v>11.7</v>
      </c>
      <c r="Y471" s="14">
        <v>95.5</v>
      </c>
      <c r="Z471" s="14">
        <v>73.3</v>
      </c>
      <c r="AA471" s="14">
        <v>9.5299999999999994</v>
      </c>
      <c r="AB471" s="14">
        <v>1.4</v>
      </c>
      <c r="AC471" s="14">
        <v>20.2</v>
      </c>
      <c r="AD471" s="14">
        <v>0.6</v>
      </c>
      <c r="AE471" s="14">
        <v>1.66</v>
      </c>
      <c r="AF471" s="14">
        <v>5.67</v>
      </c>
      <c r="AG471" s="14">
        <v>0.66</v>
      </c>
      <c r="AH471" s="14">
        <v>0.91</v>
      </c>
      <c r="AI471" s="14">
        <v>1.49</v>
      </c>
      <c r="AJ471" s="14">
        <v>364</v>
      </c>
      <c r="AK471" s="14">
        <v>3.1</v>
      </c>
      <c r="AL471" s="14">
        <v>52.8</v>
      </c>
      <c r="AM471" s="14">
        <v>5.73</v>
      </c>
      <c r="AN471" s="14">
        <v>166</v>
      </c>
    </row>
    <row r="472" spans="1:40" x14ac:dyDescent="0.25">
      <c r="A472" s="11" t="s">
        <v>216</v>
      </c>
      <c r="B472" s="10" t="s">
        <v>771</v>
      </c>
      <c r="C472" s="62" t="s">
        <v>574</v>
      </c>
      <c r="D472" s="27">
        <v>9</v>
      </c>
      <c r="E472" s="13">
        <v>10</v>
      </c>
      <c r="F472" s="6" t="s">
        <v>210</v>
      </c>
      <c r="G472" s="54" t="s">
        <v>229</v>
      </c>
      <c r="H472" s="54" t="s">
        <v>229</v>
      </c>
      <c r="I472" s="14">
        <v>216</v>
      </c>
      <c r="J472" s="14">
        <v>26.9</v>
      </c>
      <c r="K472" s="14">
        <v>165</v>
      </c>
      <c r="L472" s="14">
        <v>1.92</v>
      </c>
      <c r="M472" s="14">
        <v>4.8899999999999997</v>
      </c>
      <c r="N472" s="14">
        <v>2.8</v>
      </c>
      <c r="O472" s="14">
        <v>0.88</v>
      </c>
      <c r="P472" s="14">
        <v>16.8</v>
      </c>
      <c r="Q472" s="14">
        <v>4.1100000000000003</v>
      </c>
      <c r="R472" s="14">
        <v>3.04</v>
      </c>
      <c r="S472" s="14">
        <v>0.89</v>
      </c>
      <c r="T472" s="14">
        <v>14.2</v>
      </c>
      <c r="U472" s="14">
        <v>0.39</v>
      </c>
      <c r="V472" s="14">
        <v>5.16</v>
      </c>
      <c r="W472" s="14">
        <v>16.600000000000001</v>
      </c>
      <c r="X472" s="14">
        <v>3.84</v>
      </c>
      <c r="Y472" s="14">
        <v>40</v>
      </c>
      <c r="Z472" s="14">
        <v>53.3</v>
      </c>
      <c r="AA472" s="14">
        <v>3.76</v>
      </c>
      <c r="AB472" s="14">
        <v>1.2</v>
      </c>
      <c r="AC472" s="14">
        <v>119</v>
      </c>
      <c r="AD472" s="14">
        <v>0.3</v>
      </c>
      <c r="AE472" s="14">
        <v>0.75</v>
      </c>
      <c r="AF472" s="14">
        <v>3.61</v>
      </c>
      <c r="AG472" s="14">
        <v>0.42</v>
      </c>
      <c r="AH472" s="14">
        <v>0.4</v>
      </c>
      <c r="AI472" s="14">
        <v>0.95</v>
      </c>
      <c r="AJ472" s="14">
        <v>288</v>
      </c>
      <c r="AK472" s="14">
        <v>8.1</v>
      </c>
      <c r="AL472" s="14">
        <v>25.4</v>
      </c>
      <c r="AM472" s="14">
        <v>2.48</v>
      </c>
      <c r="AN472" s="14">
        <v>105</v>
      </c>
    </row>
    <row r="473" spans="1:40" x14ac:dyDescent="0.25">
      <c r="A473" s="11" t="s">
        <v>216</v>
      </c>
      <c r="B473" s="10" t="s">
        <v>772</v>
      </c>
      <c r="C473" s="62" t="s">
        <v>575</v>
      </c>
      <c r="D473" s="27">
        <v>0</v>
      </c>
      <c r="E473" s="13">
        <v>1</v>
      </c>
      <c r="F473" s="6" t="s">
        <v>210</v>
      </c>
      <c r="G473" s="54" t="s">
        <v>229</v>
      </c>
      <c r="H473" s="54" t="s">
        <v>229</v>
      </c>
      <c r="I473" s="14">
        <v>124</v>
      </c>
      <c r="J473" s="14">
        <v>21.1</v>
      </c>
      <c r="K473" s="14">
        <v>26</v>
      </c>
      <c r="L473" s="14">
        <v>2.36</v>
      </c>
      <c r="M473" s="14">
        <v>1.66</v>
      </c>
      <c r="N473" s="14">
        <v>1.24</v>
      </c>
      <c r="O473" s="14">
        <v>0.39</v>
      </c>
      <c r="P473" s="14">
        <v>31</v>
      </c>
      <c r="Q473" s="14">
        <v>1.68</v>
      </c>
      <c r="R473" s="14">
        <v>5.91</v>
      </c>
      <c r="S473" s="14">
        <v>0.42</v>
      </c>
      <c r="T473" s="14">
        <v>7.2</v>
      </c>
      <c r="U473" s="14">
        <v>0.15</v>
      </c>
      <c r="V473" s="14">
        <v>10</v>
      </c>
      <c r="W473" s="14">
        <v>6.9</v>
      </c>
      <c r="X473" s="14">
        <v>1.8</v>
      </c>
      <c r="Y473" s="14">
        <v>16.7</v>
      </c>
      <c r="Z473" s="14">
        <v>69.400000000000006</v>
      </c>
      <c r="AA473" s="14">
        <v>1.39</v>
      </c>
      <c r="AB473" s="14">
        <v>1.7</v>
      </c>
      <c r="AC473" s="14">
        <v>15.6</v>
      </c>
      <c r="AD473" s="14">
        <v>0.7</v>
      </c>
      <c r="AE473" s="14">
        <v>0.33</v>
      </c>
      <c r="AF473" s="14">
        <v>8.93</v>
      </c>
      <c r="AG473" s="14">
        <v>0.79</v>
      </c>
      <c r="AH473" s="14">
        <v>0.16</v>
      </c>
      <c r="AI473" s="14">
        <v>2.33</v>
      </c>
      <c r="AJ473" s="14">
        <v>420</v>
      </c>
      <c r="AK473" s="14">
        <v>1.6</v>
      </c>
      <c r="AL473" s="14">
        <v>10</v>
      </c>
      <c r="AM473" s="14">
        <v>1.1599999999999999</v>
      </c>
      <c r="AN473" s="14">
        <v>214</v>
      </c>
    </row>
    <row r="474" spans="1:40" x14ac:dyDescent="0.25">
      <c r="A474" s="11" t="s">
        <v>216</v>
      </c>
      <c r="B474" s="10" t="s">
        <v>772</v>
      </c>
      <c r="C474" s="62" t="s">
        <v>576</v>
      </c>
      <c r="D474" s="27">
        <v>1</v>
      </c>
      <c r="E474" s="13">
        <v>2</v>
      </c>
      <c r="F474" s="6" t="s">
        <v>210</v>
      </c>
      <c r="G474" s="54" t="s">
        <v>229</v>
      </c>
      <c r="H474" s="54" t="s">
        <v>229</v>
      </c>
      <c r="I474" s="14">
        <v>268</v>
      </c>
      <c r="J474" s="14">
        <v>271</v>
      </c>
      <c r="K474" s="14">
        <v>12</v>
      </c>
      <c r="L474" s="14">
        <v>1.68</v>
      </c>
      <c r="M474" s="14">
        <v>3.47</v>
      </c>
      <c r="N474" s="14">
        <v>2.17</v>
      </c>
      <c r="O474" s="14">
        <v>0.93</v>
      </c>
      <c r="P474" s="14">
        <v>25.6</v>
      </c>
      <c r="Q474" s="14">
        <v>3.29</v>
      </c>
      <c r="R474" s="14">
        <v>4.29</v>
      </c>
      <c r="S474" s="14">
        <v>0.82</v>
      </c>
      <c r="T474" s="14">
        <v>13.8</v>
      </c>
      <c r="U474" s="14">
        <v>0.25</v>
      </c>
      <c r="V474" s="14">
        <v>7.89</v>
      </c>
      <c r="W474" s="14">
        <v>15.4</v>
      </c>
      <c r="X474" s="14">
        <v>3.88</v>
      </c>
      <c r="Y474" s="14">
        <v>35</v>
      </c>
      <c r="Z474" s="14">
        <v>61.7</v>
      </c>
      <c r="AA474" s="14">
        <v>4.2300000000000004</v>
      </c>
      <c r="AB474" s="14">
        <v>1.3</v>
      </c>
      <c r="AC474" s="14">
        <v>95.5</v>
      </c>
      <c r="AD474" s="14">
        <v>0.6</v>
      </c>
      <c r="AE474" s="14">
        <v>0.47</v>
      </c>
      <c r="AF474" s="14">
        <v>5.39</v>
      </c>
      <c r="AG474" s="14">
        <v>0.65</v>
      </c>
      <c r="AH474" s="14">
        <v>0.38</v>
      </c>
      <c r="AI474" s="14">
        <v>1.72</v>
      </c>
      <c r="AJ474" s="14">
        <v>341</v>
      </c>
      <c r="AK474" s="14">
        <v>2.9</v>
      </c>
      <c r="AL474" s="14">
        <v>20.8</v>
      </c>
      <c r="AM474" s="14">
        <v>2.2200000000000002</v>
      </c>
      <c r="AN474" s="14">
        <v>160</v>
      </c>
    </row>
    <row r="475" spans="1:40" x14ac:dyDescent="0.25">
      <c r="A475" s="11" t="s">
        <v>216</v>
      </c>
      <c r="B475" s="10" t="s">
        <v>772</v>
      </c>
      <c r="C475" s="62" t="s">
        <v>577</v>
      </c>
      <c r="D475" s="27">
        <v>2</v>
      </c>
      <c r="E475" s="13">
        <v>3</v>
      </c>
      <c r="F475" s="6" t="s">
        <v>210</v>
      </c>
      <c r="G475" s="54" t="s">
        <v>229</v>
      </c>
      <c r="H475" s="54" t="s">
        <v>229</v>
      </c>
      <c r="I475" s="14">
        <v>345</v>
      </c>
      <c r="J475" s="14">
        <v>725</v>
      </c>
      <c r="K475" s="14">
        <v>12</v>
      </c>
      <c r="L475" s="14">
        <v>2.14</v>
      </c>
      <c r="M475" s="14">
        <v>4.2300000000000004</v>
      </c>
      <c r="N475" s="14">
        <v>2.4900000000000002</v>
      </c>
      <c r="O475" s="14">
        <v>1.37</v>
      </c>
      <c r="P475" s="14">
        <v>26.4</v>
      </c>
      <c r="Q475" s="14">
        <v>4.03</v>
      </c>
      <c r="R475" s="14">
        <v>4.3600000000000003</v>
      </c>
      <c r="S475" s="14">
        <v>0.82</v>
      </c>
      <c r="T475" s="14">
        <v>22.2</v>
      </c>
      <c r="U475" s="14">
        <v>0.39</v>
      </c>
      <c r="V475" s="14">
        <v>7.72</v>
      </c>
      <c r="W475" s="14">
        <v>30.6</v>
      </c>
      <c r="X475" s="14">
        <v>7.06</v>
      </c>
      <c r="Y475" s="14">
        <v>32.299999999999997</v>
      </c>
      <c r="Z475" s="14">
        <v>82.3</v>
      </c>
      <c r="AA475" s="14">
        <v>6.33</v>
      </c>
      <c r="AB475" s="14">
        <v>1.6</v>
      </c>
      <c r="AC475" s="14">
        <v>29.4</v>
      </c>
      <c r="AD475" s="14">
        <v>0.6</v>
      </c>
      <c r="AE475" s="14">
        <v>0.71</v>
      </c>
      <c r="AF475" s="14">
        <v>6.22</v>
      </c>
      <c r="AG475" s="14">
        <v>0.67</v>
      </c>
      <c r="AH475" s="14">
        <v>0.44</v>
      </c>
      <c r="AI475" s="14">
        <v>1.71</v>
      </c>
      <c r="AJ475" s="14">
        <v>362</v>
      </c>
      <c r="AK475" s="14">
        <v>2</v>
      </c>
      <c r="AL475" s="14">
        <v>20.6</v>
      </c>
      <c r="AM475" s="14">
        <v>2.79</v>
      </c>
      <c r="AN475" s="14">
        <v>172</v>
      </c>
    </row>
    <row r="476" spans="1:40" x14ac:dyDescent="0.25">
      <c r="A476" s="11" t="s">
        <v>216</v>
      </c>
      <c r="B476" s="10" t="s">
        <v>772</v>
      </c>
      <c r="C476" s="62" t="s">
        <v>578</v>
      </c>
      <c r="D476" s="27">
        <v>3</v>
      </c>
      <c r="E476" s="13">
        <v>4</v>
      </c>
      <c r="F476" s="6" t="s">
        <v>210</v>
      </c>
      <c r="G476" s="54" t="s">
        <v>229</v>
      </c>
      <c r="H476" s="54" t="s">
        <v>229</v>
      </c>
      <c r="I476" s="14">
        <v>296</v>
      </c>
      <c r="J476" s="14">
        <v>442</v>
      </c>
      <c r="K476" s="14">
        <v>10</v>
      </c>
      <c r="L476" s="14">
        <v>2.62</v>
      </c>
      <c r="M476" s="14">
        <v>4.46</v>
      </c>
      <c r="N476" s="14">
        <v>3.09</v>
      </c>
      <c r="O476" s="14">
        <v>1.57</v>
      </c>
      <c r="P476" s="14">
        <v>26.1</v>
      </c>
      <c r="Q476" s="14">
        <v>4.8600000000000003</v>
      </c>
      <c r="R476" s="14">
        <v>4.6399999999999997</v>
      </c>
      <c r="S476" s="14">
        <v>0.93</v>
      </c>
      <c r="T476" s="14">
        <v>22.2</v>
      </c>
      <c r="U476" s="14">
        <v>0.46</v>
      </c>
      <c r="V476" s="14">
        <v>8.24</v>
      </c>
      <c r="W476" s="14">
        <v>30.7</v>
      </c>
      <c r="X476" s="14">
        <v>7.45</v>
      </c>
      <c r="Y476" s="14">
        <v>35.799999999999997</v>
      </c>
      <c r="Z476" s="14">
        <v>83.8</v>
      </c>
      <c r="AA476" s="14">
        <v>6.56</v>
      </c>
      <c r="AB476" s="14">
        <v>1.7</v>
      </c>
      <c r="AC476" s="14">
        <v>25.7</v>
      </c>
      <c r="AD476" s="14">
        <v>0.6</v>
      </c>
      <c r="AE476" s="14">
        <v>0.76</v>
      </c>
      <c r="AF476" s="14">
        <v>5.66</v>
      </c>
      <c r="AG476" s="14">
        <v>0.67</v>
      </c>
      <c r="AH476" s="14">
        <v>0.42</v>
      </c>
      <c r="AI476" s="14">
        <v>1.51</v>
      </c>
      <c r="AJ476" s="14">
        <v>364</v>
      </c>
      <c r="AK476" s="14">
        <v>1.3</v>
      </c>
      <c r="AL476" s="14">
        <v>23.9</v>
      </c>
      <c r="AM476" s="14">
        <v>3.21</v>
      </c>
      <c r="AN476" s="14">
        <v>167</v>
      </c>
    </row>
    <row r="477" spans="1:40" x14ac:dyDescent="0.25">
      <c r="A477" s="11" t="s">
        <v>216</v>
      </c>
      <c r="B477" s="10" t="s">
        <v>772</v>
      </c>
      <c r="C477" s="62" t="s">
        <v>579</v>
      </c>
      <c r="D477" s="27">
        <v>4</v>
      </c>
      <c r="E477" s="13">
        <v>5</v>
      </c>
      <c r="F477" s="6" t="s">
        <v>210</v>
      </c>
      <c r="G477" s="54" t="s">
        <v>229</v>
      </c>
      <c r="H477" s="54" t="s">
        <v>229</v>
      </c>
      <c r="I477" s="14">
        <v>219</v>
      </c>
      <c r="J477" s="14">
        <v>90.3</v>
      </c>
      <c r="K477" s="14">
        <v>12</v>
      </c>
      <c r="L477" s="14">
        <v>1.82</v>
      </c>
      <c r="M477" s="14">
        <v>4.84</v>
      </c>
      <c r="N477" s="14">
        <v>3.22</v>
      </c>
      <c r="O477" s="14">
        <v>1.22</v>
      </c>
      <c r="P477" s="14">
        <v>24.7</v>
      </c>
      <c r="Q477" s="14">
        <v>4.83</v>
      </c>
      <c r="R477" s="14">
        <v>4.24</v>
      </c>
      <c r="S477" s="14">
        <v>1</v>
      </c>
      <c r="T477" s="14">
        <v>21.4</v>
      </c>
      <c r="U477" s="14">
        <v>0.38</v>
      </c>
      <c r="V477" s="14">
        <v>7.02</v>
      </c>
      <c r="W477" s="14">
        <v>25.4</v>
      </c>
      <c r="X477" s="14">
        <v>5.99</v>
      </c>
      <c r="Y477" s="14">
        <v>35.1</v>
      </c>
      <c r="Z477" s="14">
        <v>70.2</v>
      </c>
      <c r="AA477" s="14">
        <v>4.84</v>
      </c>
      <c r="AB477" s="14">
        <v>1.9</v>
      </c>
      <c r="AC477" s="14">
        <v>63.3</v>
      </c>
      <c r="AD477" s="14">
        <v>0.5</v>
      </c>
      <c r="AE477" s="14">
        <v>0.9</v>
      </c>
      <c r="AF477" s="14">
        <v>5.6</v>
      </c>
      <c r="AG477" s="14">
        <v>0.59</v>
      </c>
      <c r="AH477" s="14">
        <v>0.48</v>
      </c>
      <c r="AI477" s="14">
        <v>1.59</v>
      </c>
      <c r="AJ477" s="14">
        <v>343</v>
      </c>
      <c r="AK477" s="14">
        <v>2.9</v>
      </c>
      <c r="AL477" s="14">
        <v>25.7</v>
      </c>
      <c r="AM477" s="14">
        <v>3.42</v>
      </c>
      <c r="AN477" s="14">
        <v>167</v>
      </c>
    </row>
    <row r="478" spans="1:40" x14ac:dyDescent="0.25">
      <c r="A478" s="11" t="s">
        <v>216</v>
      </c>
      <c r="B478" s="10" t="s">
        <v>773</v>
      </c>
      <c r="C478" s="62" t="s">
        <v>580</v>
      </c>
      <c r="D478" s="27">
        <v>0</v>
      </c>
      <c r="E478" s="13">
        <v>1</v>
      </c>
      <c r="F478" s="6" t="s">
        <v>210</v>
      </c>
      <c r="G478" s="54" t="s">
        <v>229</v>
      </c>
      <c r="H478" s="54" t="s">
        <v>229</v>
      </c>
      <c r="I478" s="14">
        <v>116.5</v>
      </c>
      <c r="J478" s="14">
        <v>30.7</v>
      </c>
      <c r="K478" s="14">
        <v>25</v>
      </c>
      <c r="L478" s="14">
        <v>1.1499999999999999</v>
      </c>
      <c r="M478" s="14">
        <v>1.01</v>
      </c>
      <c r="N478" s="14">
        <v>0.67</v>
      </c>
      <c r="O478" s="14">
        <v>0.24</v>
      </c>
      <c r="P478" s="14">
        <v>33.6</v>
      </c>
      <c r="Q478" s="14">
        <v>1.08</v>
      </c>
      <c r="R478" s="14">
        <v>5.71</v>
      </c>
      <c r="S478" s="14">
        <v>0.24</v>
      </c>
      <c r="T478" s="14">
        <v>4.4000000000000004</v>
      </c>
      <c r="U478" s="14">
        <v>0.05</v>
      </c>
      <c r="V478" s="14">
        <v>9.4</v>
      </c>
      <c r="W478" s="14">
        <v>4.7</v>
      </c>
      <c r="X478" s="14">
        <v>1.37</v>
      </c>
      <c r="Y478" s="14">
        <v>9.1999999999999993</v>
      </c>
      <c r="Z478" s="14">
        <v>97.5</v>
      </c>
      <c r="AA478" s="14">
        <v>0.93</v>
      </c>
      <c r="AB478" s="14">
        <v>2.2000000000000002</v>
      </c>
      <c r="AC478" s="14">
        <v>11.6</v>
      </c>
      <c r="AD478" s="14">
        <v>0.7</v>
      </c>
      <c r="AE478" s="14">
        <v>0.18</v>
      </c>
      <c r="AF478" s="14">
        <v>10.6</v>
      </c>
      <c r="AG478" s="14">
        <v>0.7</v>
      </c>
      <c r="AH478" s="14">
        <v>7.0000000000000007E-2</v>
      </c>
      <c r="AI478" s="14">
        <v>2.15</v>
      </c>
      <c r="AJ478" s="14">
        <v>475</v>
      </c>
      <c r="AK478" s="14">
        <v>1.6</v>
      </c>
      <c r="AL478" s="14">
        <v>5.8</v>
      </c>
      <c r="AM478" s="14">
        <v>0.77</v>
      </c>
      <c r="AN478" s="14">
        <v>189</v>
      </c>
    </row>
    <row r="479" spans="1:40" x14ac:dyDescent="0.25">
      <c r="A479" s="11" t="s">
        <v>216</v>
      </c>
      <c r="B479" s="10" t="s">
        <v>773</v>
      </c>
      <c r="C479" s="62" t="s">
        <v>581</v>
      </c>
      <c r="D479" s="27">
        <v>1</v>
      </c>
      <c r="E479" s="13">
        <v>2</v>
      </c>
      <c r="F479" s="6" t="s">
        <v>210</v>
      </c>
      <c r="G479" s="54" t="s">
        <v>229</v>
      </c>
      <c r="H479" s="54" t="s">
        <v>229</v>
      </c>
      <c r="I479" s="14">
        <v>115</v>
      </c>
      <c r="J479" s="14">
        <v>19.399999999999999</v>
      </c>
      <c r="K479" s="14">
        <v>14</v>
      </c>
      <c r="L479" s="14">
        <v>1.38</v>
      </c>
      <c r="M479" s="14">
        <v>1.1000000000000001</v>
      </c>
      <c r="N479" s="14">
        <v>0.47</v>
      </c>
      <c r="O479" s="14">
        <v>0.22</v>
      </c>
      <c r="P479" s="14">
        <v>28</v>
      </c>
      <c r="Q479" s="14">
        <v>1.1399999999999999</v>
      </c>
      <c r="R479" s="14">
        <v>4.2</v>
      </c>
      <c r="S479" s="14">
        <v>0.19</v>
      </c>
      <c r="T479" s="14">
        <v>4.2</v>
      </c>
      <c r="U479" s="14">
        <v>0.06</v>
      </c>
      <c r="V479" s="14">
        <v>7.61</v>
      </c>
      <c r="W479" s="14">
        <v>5</v>
      </c>
      <c r="X479" s="14">
        <v>1.24</v>
      </c>
      <c r="Y479" s="14">
        <v>11.1</v>
      </c>
      <c r="Z479" s="14">
        <v>78.8</v>
      </c>
      <c r="AA479" s="14">
        <v>1.1200000000000001</v>
      </c>
      <c r="AB479" s="14">
        <v>1.7</v>
      </c>
      <c r="AC479" s="14">
        <v>11</v>
      </c>
      <c r="AD479" s="14">
        <v>0.6</v>
      </c>
      <c r="AE479" s="14">
        <v>0.17</v>
      </c>
      <c r="AF479" s="14">
        <v>7.81</v>
      </c>
      <c r="AG479" s="14">
        <v>0.62</v>
      </c>
      <c r="AH479" s="14">
        <v>0.08</v>
      </c>
      <c r="AI479" s="14">
        <v>1.38</v>
      </c>
      <c r="AJ479" s="14">
        <v>349</v>
      </c>
      <c r="AK479" s="14">
        <v>1.1000000000000001</v>
      </c>
      <c r="AL479" s="14">
        <v>5.5</v>
      </c>
      <c r="AM479" s="14">
        <v>1.06</v>
      </c>
      <c r="AN479" s="14">
        <v>163</v>
      </c>
    </row>
    <row r="480" spans="1:40" x14ac:dyDescent="0.25">
      <c r="A480" s="11" t="s">
        <v>216</v>
      </c>
      <c r="B480" s="10" t="s">
        <v>773</v>
      </c>
      <c r="C480" s="62" t="s">
        <v>582</v>
      </c>
      <c r="D480" s="27">
        <v>2</v>
      </c>
      <c r="E480" s="13">
        <v>3</v>
      </c>
      <c r="F480" s="6" t="s">
        <v>210</v>
      </c>
      <c r="G480" s="54" t="s">
        <v>229</v>
      </c>
      <c r="H480" s="54" t="s">
        <v>229</v>
      </c>
      <c r="I480" s="14">
        <v>156</v>
      </c>
      <c r="J480" s="14">
        <v>158.5</v>
      </c>
      <c r="K480" s="14">
        <v>13</v>
      </c>
      <c r="L480" s="14">
        <v>2.82</v>
      </c>
      <c r="M480" s="14">
        <v>1.27</v>
      </c>
      <c r="N480" s="14">
        <v>0.95</v>
      </c>
      <c r="O480" s="14">
        <v>0.37</v>
      </c>
      <c r="P480" s="14">
        <v>26.5</v>
      </c>
      <c r="Q480" s="14">
        <v>1.1200000000000001</v>
      </c>
      <c r="R480" s="14">
        <v>4.6500000000000004</v>
      </c>
      <c r="S480" s="14">
        <v>0.3</v>
      </c>
      <c r="T480" s="14">
        <v>4</v>
      </c>
      <c r="U480" s="14">
        <v>0.08</v>
      </c>
      <c r="V480" s="14">
        <v>7.99</v>
      </c>
      <c r="W480" s="14">
        <v>6.5</v>
      </c>
      <c r="X480" s="14">
        <v>1.36</v>
      </c>
      <c r="Y480" s="14">
        <v>22.7</v>
      </c>
      <c r="Z480" s="14">
        <v>87.4</v>
      </c>
      <c r="AA480" s="14">
        <v>1.22</v>
      </c>
      <c r="AB480" s="14">
        <v>1.8</v>
      </c>
      <c r="AC480" s="14">
        <v>5.2</v>
      </c>
      <c r="AD480" s="14">
        <v>0.6</v>
      </c>
      <c r="AE480" s="14">
        <v>0.19</v>
      </c>
      <c r="AF480" s="14">
        <v>6.92</v>
      </c>
      <c r="AG480" s="14">
        <v>0.64</v>
      </c>
      <c r="AH480" s="14">
        <v>0.08</v>
      </c>
      <c r="AI480" s="14">
        <v>1.82</v>
      </c>
      <c r="AJ480" s="14">
        <v>441</v>
      </c>
      <c r="AK480" s="14">
        <v>1</v>
      </c>
      <c r="AL480" s="14">
        <v>4.9000000000000004</v>
      </c>
      <c r="AM480" s="14">
        <v>0.75</v>
      </c>
      <c r="AN480" s="14">
        <v>165</v>
      </c>
    </row>
    <row r="481" spans="1:40" x14ac:dyDescent="0.25">
      <c r="A481" s="11" t="s">
        <v>216</v>
      </c>
      <c r="B481" s="10" t="s">
        <v>773</v>
      </c>
      <c r="C481" s="62" t="s">
        <v>583</v>
      </c>
      <c r="D481" s="27">
        <v>3</v>
      </c>
      <c r="E481" s="13">
        <v>4</v>
      </c>
      <c r="F481" s="6" t="s">
        <v>210</v>
      </c>
      <c r="G481" s="54" t="s">
        <v>229</v>
      </c>
      <c r="H481" s="54" t="s">
        <v>229</v>
      </c>
      <c r="I481" s="14">
        <v>178.5</v>
      </c>
      <c r="J481" s="14">
        <v>78.2</v>
      </c>
      <c r="K481" s="14">
        <v>14</v>
      </c>
      <c r="L481" s="14">
        <v>3.14</v>
      </c>
      <c r="M481" s="14">
        <v>2.09</v>
      </c>
      <c r="N481" s="14">
        <v>1.42</v>
      </c>
      <c r="O481" s="14">
        <v>0.54</v>
      </c>
      <c r="P481" s="14">
        <v>29</v>
      </c>
      <c r="Q481" s="14">
        <v>1.92</v>
      </c>
      <c r="R481" s="14">
        <v>5.26</v>
      </c>
      <c r="S481" s="14">
        <v>0.43</v>
      </c>
      <c r="T481" s="14">
        <v>7.7</v>
      </c>
      <c r="U481" s="14">
        <v>0.32</v>
      </c>
      <c r="V481" s="14">
        <v>8.33</v>
      </c>
      <c r="W481" s="14">
        <v>9.3000000000000007</v>
      </c>
      <c r="X481" s="14">
        <v>2.5</v>
      </c>
      <c r="Y481" s="14">
        <v>37.1</v>
      </c>
      <c r="Z481" s="14">
        <v>91.3</v>
      </c>
      <c r="AA481" s="14">
        <v>2.08</v>
      </c>
      <c r="AB481" s="14">
        <v>2.2999999999999998</v>
      </c>
      <c r="AC481" s="14">
        <v>4.2</v>
      </c>
      <c r="AD481" s="14">
        <v>0.6</v>
      </c>
      <c r="AE481" s="14">
        <v>0.35</v>
      </c>
      <c r="AF481" s="14">
        <v>6.58</v>
      </c>
      <c r="AG481" s="14">
        <v>0.72</v>
      </c>
      <c r="AH481" s="14">
        <v>0.21</v>
      </c>
      <c r="AI481" s="14">
        <v>2.0099999999999998</v>
      </c>
      <c r="AJ481" s="14">
        <v>515</v>
      </c>
      <c r="AK481" s="14">
        <v>1.2</v>
      </c>
      <c r="AL481" s="14">
        <v>8.6999999999999993</v>
      </c>
      <c r="AM481" s="14">
        <v>1.8</v>
      </c>
      <c r="AN481" s="14">
        <v>186</v>
      </c>
    </row>
    <row r="482" spans="1:40" x14ac:dyDescent="0.25">
      <c r="A482" s="11" t="s">
        <v>216</v>
      </c>
      <c r="B482" s="10" t="s">
        <v>773</v>
      </c>
      <c r="C482" s="62" t="s">
        <v>584</v>
      </c>
      <c r="D482" s="27">
        <v>4</v>
      </c>
      <c r="E482" s="13">
        <v>5</v>
      </c>
      <c r="F482" s="6" t="s">
        <v>210</v>
      </c>
      <c r="G482" s="54" t="s">
        <v>229</v>
      </c>
      <c r="H482" s="54" t="s">
        <v>229</v>
      </c>
      <c r="I482" s="14">
        <v>204</v>
      </c>
      <c r="J482" s="14">
        <v>93</v>
      </c>
      <c r="K482" s="14">
        <v>16</v>
      </c>
      <c r="L482" s="14">
        <v>1.89</v>
      </c>
      <c r="M482" s="14">
        <v>3.68</v>
      </c>
      <c r="N482" s="14">
        <v>2.33</v>
      </c>
      <c r="O482" s="14">
        <v>0.88</v>
      </c>
      <c r="P482" s="14">
        <v>28.8</v>
      </c>
      <c r="Q482" s="14">
        <v>3</v>
      </c>
      <c r="R482" s="14">
        <v>4.66</v>
      </c>
      <c r="S482" s="14">
        <v>0.7</v>
      </c>
      <c r="T482" s="14">
        <v>15.4</v>
      </c>
      <c r="U482" s="14">
        <v>0.33</v>
      </c>
      <c r="V482" s="14">
        <v>8.2100000000000009</v>
      </c>
      <c r="W482" s="14">
        <v>18.2</v>
      </c>
      <c r="X482" s="14">
        <v>4.43</v>
      </c>
      <c r="Y482" s="14">
        <v>21.7</v>
      </c>
      <c r="Z482" s="14">
        <v>82.6</v>
      </c>
      <c r="AA482" s="14">
        <v>3.83</v>
      </c>
      <c r="AB482" s="14">
        <v>1.5</v>
      </c>
      <c r="AC482" s="14">
        <v>4.2</v>
      </c>
      <c r="AD482" s="14">
        <v>0.6</v>
      </c>
      <c r="AE482" s="14">
        <v>0.62</v>
      </c>
      <c r="AF482" s="14">
        <v>5.83</v>
      </c>
      <c r="AG482" s="14">
        <v>0.68</v>
      </c>
      <c r="AH482" s="14">
        <v>0.42</v>
      </c>
      <c r="AI482" s="14">
        <v>1.88</v>
      </c>
      <c r="AJ482" s="14">
        <v>431</v>
      </c>
      <c r="AK482" s="14">
        <v>1.3</v>
      </c>
      <c r="AL482" s="14">
        <v>14.8</v>
      </c>
      <c r="AM482" s="14">
        <v>2.86</v>
      </c>
      <c r="AN482" s="14">
        <v>172</v>
      </c>
    </row>
    <row r="483" spans="1:40" x14ac:dyDescent="0.25">
      <c r="A483" s="11" t="s">
        <v>216</v>
      </c>
      <c r="B483" s="10" t="s">
        <v>773</v>
      </c>
      <c r="C483" s="62" t="s">
        <v>585</v>
      </c>
      <c r="D483" s="27">
        <v>5</v>
      </c>
      <c r="E483" s="13">
        <v>6</v>
      </c>
      <c r="F483" s="6" t="s">
        <v>210</v>
      </c>
      <c r="G483" s="54" t="s">
        <v>229</v>
      </c>
      <c r="H483" s="54" t="s">
        <v>229</v>
      </c>
      <c r="I483" s="14">
        <v>191</v>
      </c>
      <c r="J483" s="14">
        <v>36.5</v>
      </c>
      <c r="K483" s="14">
        <v>20</v>
      </c>
      <c r="L483" s="14">
        <v>1.4</v>
      </c>
      <c r="M483" s="14">
        <v>3.8</v>
      </c>
      <c r="N483" s="14">
        <v>2.75</v>
      </c>
      <c r="O483" s="14">
        <v>1.1000000000000001</v>
      </c>
      <c r="P483" s="14">
        <v>29.4</v>
      </c>
      <c r="Q483" s="14">
        <v>3.89</v>
      </c>
      <c r="R483" s="14">
        <v>5.13</v>
      </c>
      <c r="S483" s="14">
        <v>0.87</v>
      </c>
      <c r="T483" s="14">
        <v>17.399999999999999</v>
      </c>
      <c r="U483" s="14">
        <v>0.45</v>
      </c>
      <c r="V483" s="14">
        <v>8.8800000000000008</v>
      </c>
      <c r="W483" s="14">
        <v>20.3</v>
      </c>
      <c r="X483" s="14">
        <v>4.8499999999999996</v>
      </c>
      <c r="Y483" s="14">
        <v>29.1</v>
      </c>
      <c r="Z483" s="14">
        <v>72.2</v>
      </c>
      <c r="AA483" s="14">
        <v>3.83</v>
      </c>
      <c r="AB483" s="14">
        <v>1.7</v>
      </c>
      <c r="AC483" s="14">
        <v>67.8</v>
      </c>
      <c r="AD483" s="14">
        <v>0.6</v>
      </c>
      <c r="AE483" s="14">
        <v>0.71</v>
      </c>
      <c r="AF483" s="14">
        <v>6.27</v>
      </c>
      <c r="AG483" s="14">
        <v>0.8</v>
      </c>
      <c r="AH483" s="14">
        <v>0.39</v>
      </c>
      <c r="AI483" s="14">
        <v>1.95</v>
      </c>
      <c r="AJ483" s="14">
        <v>472</v>
      </c>
      <c r="AK483" s="14">
        <v>5.0999999999999996</v>
      </c>
      <c r="AL483" s="14">
        <v>23.1</v>
      </c>
      <c r="AM483" s="14">
        <v>2.95</v>
      </c>
      <c r="AN483" s="14">
        <v>183</v>
      </c>
    </row>
    <row r="484" spans="1:40" x14ac:dyDescent="0.25">
      <c r="A484" s="11" t="s">
        <v>216</v>
      </c>
      <c r="B484" s="10" t="s">
        <v>773</v>
      </c>
      <c r="C484" s="62" t="s">
        <v>586</v>
      </c>
      <c r="D484" s="27">
        <v>6</v>
      </c>
      <c r="E484" s="13">
        <v>7</v>
      </c>
      <c r="F484" s="6" t="s">
        <v>210</v>
      </c>
      <c r="G484" s="54" t="s">
        <v>229</v>
      </c>
      <c r="H484" s="54" t="s">
        <v>229</v>
      </c>
      <c r="I484" s="14">
        <v>251</v>
      </c>
      <c r="J484" s="14">
        <v>75.599999999999994</v>
      </c>
      <c r="K484" s="14">
        <v>16</v>
      </c>
      <c r="L484" s="14">
        <v>1.45</v>
      </c>
      <c r="M484" s="14">
        <v>6.53</v>
      </c>
      <c r="N484" s="14">
        <v>4.5199999999999996</v>
      </c>
      <c r="O484" s="14">
        <v>2.2999999999999998</v>
      </c>
      <c r="P484" s="14">
        <v>27.4</v>
      </c>
      <c r="Q484" s="14">
        <v>7.98</v>
      </c>
      <c r="R484" s="14">
        <v>4.93</v>
      </c>
      <c r="S484" s="14">
        <v>1.42</v>
      </c>
      <c r="T484" s="14">
        <v>36.299999999999997</v>
      </c>
      <c r="U484" s="14">
        <v>0.7</v>
      </c>
      <c r="V484" s="14">
        <v>8.07</v>
      </c>
      <c r="W484" s="14">
        <v>43.8</v>
      </c>
      <c r="X484" s="14">
        <v>10.45</v>
      </c>
      <c r="Y484" s="14">
        <v>36.6</v>
      </c>
      <c r="Z484" s="14">
        <v>67.7</v>
      </c>
      <c r="AA484" s="14">
        <v>7.86</v>
      </c>
      <c r="AB484" s="14">
        <v>2.1</v>
      </c>
      <c r="AC484" s="14">
        <v>68.7</v>
      </c>
      <c r="AD484" s="14">
        <v>0.6</v>
      </c>
      <c r="AE484" s="14">
        <v>1.26</v>
      </c>
      <c r="AF484" s="14">
        <v>5.75</v>
      </c>
      <c r="AG484" s="14">
        <v>0.73</v>
      </c>
      <c r="AH484" s="14">
        <v>0.76</v>
      </c>
      <c r="AI484" s="14">
        <v>1.7</v>
      </c>
      <c r="AJ484" s="14">
        <v>417</v>
      </c>
      <c r="AK484" s="14">
        <v>3.5</v>
      </c>
      <c r="AL484" s="14">
        <v>39.4</v>
      </c>
      <c r="AM484" s="14">
        <v>4.22</v>
      </c>
      <c r="AN484" s="14">
        <v>172</v>
      </c>
    </row>
    <row r="485" spans="1:40" x14ac:dyDescent="0.25">
      <c r="A485" s="11" t="s">
        <v>216</v>
      </c>
      <c r="B485" s="10" t="s">
        <v>774</v>
      </c>
      <c r="C485" s="62" t="s">
        <v>587</v>
      </c>
      <c r="D485" s="27">
        <v>1</v>
      </c>
      <c r="E485" s="13">
        <v>2</v>
      </c>
      <c r="F485" s="6" t="s">
        <v>210</v>
      </c>
      <c r="G485" s="54" t="s">
        <v>229</v>
      </c>
      <c r="H485" s="54" t="s">
        <v>229</v>
      </c>
      <c r="I485" s="14">
        <v>87.6</v>
      </c>
      <c r="J485" s="14">
        <v>21.8</v>
      </c>
      <c r="K485" s="14">
        <v>24</v>
      </c>
      <c r="L485" s="14">
        <v>1.23</v>
      </c>
      <c r="M485" s="14">
        <v>0.96</v>
      </c>
      <c r="N485" s="14">
        <v>0.69</v>
      </c>
      <c r="O485" s="14">
        <v>0.32</v>
      </c>
      <c r="P485" s="14">
        <v>30.2</v>
      </c>
      <c r="Q485" s="14">
        <v>1.48</v>
      </c>
      <c r="R485" s="14">
        <v>4.0199999999999996</v>
      </c>
      <c r="S485" s="14">
        <v>0.28999999999999998</v>
      </c>
      <c r="T485" s="14">
        <v>6.1</v>
      </c>
      <c r="U485" s="14">
        <v>0.16</v>
      </c>
      <c r="V485" s="14">
        <v>8.06</v>
      </c>
      <c r="W485" s="14">
        <v>6.2</v>
      </c>
      <c r="X485" s="14">
        <v>1.66</v>
      </c>
      <c r="Y485" s="14">
        <v>10.8</v>
      </c>
      <c r="Z485" s="14">
        <v>85.8</v>
      </c>
      <c r="AA485" s="14">
        <v>1.23</v>
      </c>
      <c r="AB485" s="14">
        <v>1.9</v>
      </c>
      <c r="AC485" s="14">
        <v>7.2</v>
      </c>
      <c r="AD485" s="14">
        <v>0.7</v>
      </c>
      <c r="AE485" s="14">
        <v>0.2</v>
      </c>
      <c r="AF485" s="14">
        <v>7.18</v>
      </c>
      <c r="AG485" s="14">
        <v>0.65</v>
      </c>
      <c r="AH485" s="14">
        <v>0.13</v>
      </c>
      <c r="AI485" s="14">
        <v>1.84</v>
      </c>
      <c r="AJ485" s="14">
        <v>379</v>
      </c>
      <c r="AK485" s="14">
        <v>1.6</v>
      </c>
      <c r="AL485" s="14">
        <v>5.8</v>
      </c>
      <c r="AM485" s="14">
        <v>0.71</v>
      </c>
      <c r="AN485" s="14">
        <v>152</v>
      </c>
    </row>
    <row r="486" spans="1:40" x14ac:dyDescent="0.25">
      <c r="A486" s="11" t="s">
        <v>216</v>
      </c>
      <c r="B486" s="10" t="s">
        <v>774</v>
      </c>
      <c r="C486" s="62" t="s">
        <v>588</v>
      </c>
      <c r="D486" s="27">
        <v>2</v>
      </c>
      <c r="E486" s="13">
        <v>3</v>
      </c>
      <c r="F486" s="6" t="s">
        <v>210</v>
      </c>
      <c r="G486" s="54" t="s">
        <v>229</v>
      </c>
      <c r="H486" s="54" t="s">
        <v>229</v>
      </c>
      <c r="I486" s="14">
        <v>427</v>
      </c>
      <c r="J486" s="14">
        <v>162</v>
      </c>
      <c r="K486" s="14">
        <v>18</v>
      </c>
      <c r="L486" s="14">
        <v>3.5</v>
      </c>
      <c r="M486" s="14">
        <v>1.17</v>
      </c>
      <c r="N486" s="14">
        <v>0.64</v>
      </c>
      <c r="O486" s="14">
        <v>0.42</v>
      </c>
      <c r="P486" s="14">
        <v>26.7</v>
      </c>
      <c r="Q486" s="14">
        <v>1.19</v>
      </c>
      <c r="R486" s="14">
        <v>3.95</v>
      </c>
      <c r="S486" s="14">
        <v>0.26</v>
      </c>
      <c r="T486" s="14">
        <v>5.5</v>
      </c>
      <c r="U486" s="14">
        <v>0.18</v>
      </c>
      <c r="V486" s="14">
        <v>7.06</v>
      </c>
      <c r="W486" s="14">
        <v>6.8</v>
      </c>
      <c r="X486" s="14">
        <v>1.56</v>
      </c>
      <c r="Y486" s="14">
        <v>31.8</v>
      </c>
      <c r="Z486" s="14">
        <v>77.5</v>
      </c>
      <c r="AA486" s="14">
        <v>1.24</v>
      </c>
      <c r="AB486" s="14">
        <v>1.4</v>
      </c>
      <c r="AC486" s="14">
        <v>3.1</v>
      </c>
      <c r="AD486" s="14">
        <v>0.6</v>
      </c>
      <c r="AE486" s="14">
        <v>0.21</v>
      </c>
      <c r="AF486" s="14">
        <v>5.5</v>
      </c>
      <c r="AG486" s="14">
        <v>0.6</v>
      </c>
      <c r="AH486" s="14">
        <v>0.1</v>
      </c>
      <c r="AI486" s="14">
        <v>1.65</v>
      </c>
      <c r="AJ486" s="14">
        <v>343</v>
      </c>
      <c r="AK486" s="14">
        <v>1.2</v>
      </c>
      <c r="AL486" s="14">
        <v>5.9</v>
      </c>
      <c r="AM486" s="14">
        <v>0.92</v>
      </c>
      <c r="AN486" s="14">
        <v>140</v>
      </c>
    </row>
    <row r="487" spans="1:40" x14ac:dyDescent="0.25">
      <c r="A487" s="11" t="s">
        <v>216</v>
      </c>
      <c r="B487" s="10" t="s">
        <v>774</v>
      </c>
      <c r="C487" s="62" t="s">
        <v>589</v>
      </c>
      <c r="D487" s="27">
        <v>3</v>
      </c>
      <c r="E487" s="13">
        <v>4</v>
      </c>
      <c r="F487" s="6" t="s">
        <v>210</v>
      </c>
      <c r="G487" s="54" t="s">
        <v>229</v>
      </c>
      <c r="H487" s="54" t="s">
        <v>229</v>
      </c>
      <c r="I487" s="14">
        <v>1260</v>
      </c>
      <c r="J487" s="14">
        <v>662</v>
      </c>
      <c r="K487" s="14">
        <v>19</v>
      </c>
      <c r="L487" s="14">
        <v>5.84</v>
      </c>
      <c r="M487" s="14">
        <v>2.85</v>
      </c>
      <c r="N487" s="14">
        <v>1.58</v>
      </c>
      <c r="O487" s="14">
        <v>0.72</v>
      </c>
      <c r="P487" s="14">
        <v>29.9</v>
      </c>
      <c r="Q487" s="14">
        <v>2.61</v>
      </c>
      <c r="R487" s="14">
        <v>4.6399999999999997</v>
      </c>
      <c r="S487" s="14">
        <v>0.59</v>
      </c>
      <c r="T487" s="14">
        <v>10</v>
      </c>
      <c r="U487" s="14">
        <v>0.25</v>
      </c>
      <c r="V487" s="14">
        <v>7.82</v>
      </c>
      <c r="W487" s="14">
        <v>11.7</v>
      </c>
      <c r="X487" s="14">
        <v>3.12</v>
      </c>
      <c r="Y487" s="14">
        <v>66.8</v>
      </c>
      <c r="Z487" s="14">
        <v>84.6</v>
      </c>
      <c r="AA487" s="14">
        <v>3.21</v>
      </c>
      <c r="AB487" s="14">
        <v>1.3</v>
      </c>
      <c r="AC487" s="14">
        <v>4.5999999999999996</v>
      </c>
      <c r="AD487" s="14">
        <v>0.5</v>
      </c>
      <c r="AE487" s="14">
        <v>0.47</v>
      </c>
      <c r="AF487" s="14">
        <v>5.97</v>
      </c>
      <c r="AG487" s="14">
        <v>0.7</v>
      </c>
      <c r="AH487" s="14">
        <v>0.32</v>
      </c>
      <c r="AI487" s="14">
        <v>1.88</v>
      </c>
      <c r="AJ487" s="14">
        <v>424</v>
      </c>
      <c r="AK487" s="14">
        <v>1.1000000000000001</v>
      </c>
      <c r="AL487" s="14">
        <v>10.1</v>
      </c>
      <c r="AM487" s="14">
        <v>1.75</v>
      </c>
      <c r="AN487" s="14">
        <v>156</v>
      </c>
    </row>
    <row r="488" spans="1:40" x14ac:dyDescent="0.25">
      <c r="A488" s="11" t="s">
        <v>216</v>
      </c>
      <c r="B488" s="10" t="s">
        <v>774</v>
      </c>
      <c r="C488" s="62" t="s">
        <v>590</v>
      </c>
      <c r="D488" s="27">
        <v>4</v>
      </c>
      <c r="E488" s="13">
        <v>5</v>
      </c>
      <c r="F488" s="6" t="s">
        <v>210</v>
      </c>
      <c r="G488" s="54" t="s">
        <v>229</v>
      </c>
      <c r="H488" s="54" t="s">
        <v>229</v>
      </c>
      <c r="I488" s="14">
        <v>703</v>
      </c>
      <c r="J488" s="14">
        <v>150</v>
      </c>
      <c r="K488" s="14">
        <v>19</v>
      </c>
      <c r="L488" s="14">
        <v>5.07</v>
      </c>
      <c r="M488" s="14">
        <v>3.51</v>
      </c>
      <c r="N488" s="14">
        <v>1.96</v>
      </c>
      <c r="O488" s="14">
        <v>1.05</v>
      </c>
      <c r="P488" s="14">
        <v>28.8</v>
      </c>
      <c r="Q488" s="14">
        <v>3.13</v>
      </c>
      <c r="R488" s="14">
        <v>3.7</v>
      </c>
      <c r="S488" s="14">
        <v>0.8</v>
      </c>
      <c r="T488" s="14">
        <v>12.6</v>
      </c>
      <c r="U488" s="14">
        <v>0.33</v>
      </c>
      <c r="V488" s="14">
        <v>7.39</v>
      </c>
      <c r="W488" s="14">
        <v>15.6</v>
      </c>
      <c r="X488" s="14">
        <v>3.9</v>
      </c>
      <c r="Y488" s="14">
        <v>66</v>
      </c>
      <c r="Z488" s="14">
        <v>69.3</v>
      </c>
      <c r="AA488" s="14">
        <v>4.0999999999999996</v>
      </c>
      <c r="AB488" s="14">
        <v>1.6</v>
      </c>
      <c r="AC488" s="14">
        <v>6.5</v>
      </c>
      <c r="AD488" s="14">
        <v>0.5</v>
      </c>
      <c r="AE488" s="14">
        <v>0.51</v>
      </c>
      <c r="AF488" s="14">
        <v>5.47</v>
      </c>
      <c r="AG488" s="14">
        <v>0.63</v>
      </c>
      <c r="AH488" s="14">
        <v>0.4</v>
      </c>
      <c r="AI488" s="14">
        <v>1.51</v>
      </c>
      <c r="AJ488" s="14">
        <v>386</v>
      </c>
      <c r="AK488" s="14">
        <v>1.1000000000000001</v>
      </c>
      <c r="AL488" s="14">
        <v>14.4</v>
      </c>
      <c r="AM488" s="14">
        <v>2.4</v>
      </c>
      <c r="AN488" s="14">
        <v>143</v>
      </c>
    </row>
    <row r="489" spans="1:40" x14ac:dyDescent="0.25">
      <c r="A489" s="11" t="s">
        <v>216</v>
      </c>
      <c r="B489" s="10" t="s">
        <v>774</v>
      </c>
      <c r="C489" s="62" t="s">
        <v>591</v>
      </c>
      <c r="D489" s="27">
        <v>5</v>
      </c>
      <c r="E489" s="13">
        <v>6</v>
      </c>
      <c r="F489" s="6" t="s">
        <v>210</v>
      </c>
      <c r="G489" s="54" t="s">
        <v>229</v>
      </c>
      <c r="H489" s="54" t="s">
        <v>229</v>
      </c>
      <c r="I489" s="14">
        <v>653</v>
      </c>
      <c r="J489" s="14">
        <v>139.5</v>
      </c>
      <c r="K489" s="14">
        <v>26</v>
      </c>
      <c r="L489" s="14">
        <v>4.1399999999999997</v>
      </c>
      <c r="M489" s="14">
        <v>5.23</v>
      </c>
      <c r="N489" s="14">
        <v>2.57</v>
      </c>
      <c r="O489" s="14">
        <v>1.49</v>
      </c>
      <c r="P489" s="14">
        <v>28.6</v>
      </c>
      <c r="Q489" s="14">
        <v>4.67</v>
      </c>
      <c r="R489" s="14">
        <v>4.5199999999999996</v>
      </c>
      <c r="S489" s="14">
        <v>0.9</v>
      </c>
      <c r="T489" s="14">
        <v>19.100000000000001</v>
      </c>
      <c r="U489" s="14">
        <v>0.48</v>
      </c>
      <c r="V489" s="14">
        <v>7.82</v>
      </c>
      <c r="W489" s="14">
        <v>21.6</v>
      </c>
      <c r="X489" s="14">
        <v>5.73</v>
      </c>
      <c r="Y489" s="14">
        <v>71.599999999999994</v>
      </c>
      <c r="Z489" s="14">
        <v>73.3</v>
      </c>
      <c r="AA489" s="14">
        <v>4.68</v>
      </c>
      <c r="AB489" s="14">
        <v>1.2</v>
      </c>
      <c r="AC489" s="14">
        <v>9.6999999999999993</v>
      </c>
      <c r="AD489" s="14">
        <v>0.5</v>
      </c>
      <c r="AE489" s="14">
        <v>0.83</v>
      </c>
      <c r="AF489" s="14">
        <v>5.95</v>
      </c>
      <c r="AG489" s="14">
        <v>0.66</v>
      </c>
      <c r="AH489" s="14">
        <v>0.48</v>
      </c>
      <c r="AI489" s="14">
        <v>1.67</v>
      </c>
      <c r="AJ489" s="14">
        <v>418</v>
      </c>
      <c r="AK489" s="14">
        <v>1.1000000000000001</v>
      </c>
      <c r="AL489" s="14">
        <v>19.5</v>
      </c>
      <c r="AM489" s="14">
        <v>3.39</v>
      </c>
      <c r="AN489" s="14">
        <v>150</v>
      </c>
    </row>
    <row r="490" spans="1:40" x14ac:dyDescent="0.25">
      <c r="A490" s="11" t="s">
        <v>216</v>
      </c>
      <c r="B490" s="10" t="s">
        <v>774</v>
      </c>
      <c r="C490" s="62" t="s">
        <v>592</v>
      </c>
      <c r="D490" s="27">
        <v>6</v>
      </c>
      <c r="E490" s="13">
        <v>7</v>
      </c>
      <c r="F490" s="6" t="s">
        <v>210</v>
      </c>
      <c r="G490" s="54" t="s">
        <v>229</v>
      </c>
      <c r="H490" s="54" t="s">
        <v>229</v>
      </c>
      <c r="I490" s="14">
        <v>472</v>
      </c>
      <c r="J490" s="14">
        <v>64.5</v>
      </c>
      <c r="K490" s="14">
        <v>20</v>
      </c>
      <c r="L490" s="14">
        <v>2.5499999999999998</v>
      </c>
      <c r="M490" s="14">
        <v>8.83</v>
      </c>
      <c r="N490" s="14">
        <v>5.04</v>
      </c>
      <c r="O490" s="14">
        <v>2.38</v>
      </c>
      <c r="P490" s="14">
        <v>28.2</v>
      </c>
      <c r="Q490" s="14">
        <v>8.0399999999999991</v>
      </c>
      <c r="R490" s="14">
        <v>3.4</v>
      </c>
      <c r="S490" s="14">
        <v>1.67</v>
      </c>
      <c r="T490" s="14">
        <v>31.5</v>
      </c>
      <c r="U490" s="14">
        <v>0.78</v>
      </c>
      <c r="V490" s="14">
        <v>6.61</v>
      </c>
      <c r="W490" s="14">
        <v>40.200000000000003</v>
      </c>
      <c r="X490" s="14">
        <v>9.98</v>
      </c>
      <c r="Y490" s="14">
        <v>69.5</v>
      </c>
      <c r="Z490" s="14">
        <v>56</v>
      </c>
      <c r="AA490" s="14">
        <v>9.25</v>
      </c>
      <c r="AB490" s="14">
        <v>1.3</v>
      </c>
      <c r="AC490" s="14">
        <v>17.8</v>
      </c>
      <c r="AD490" s="14">
        <v>0.4</v>
      </c>
      <c r="AE490" s="14">
        <v>1.4</v>
      </c>
      <c r="AF490" s="14">
        <v>5.14</v>
      </c>
      <c r="AG490" s="14">
        <v>0.6</v>
      </c>
      <c r="AH490" s="14">
        <v>0.77</v>
      </c>
      <c r="AI490" s="14">
        <v>1.56</v>
      </c>
      <c r="AJ490" s="14">
        <v>340</v>
      </c>
      <c r="AK490" s="14">
        <v>1.1000000000000001</v>
      </c>
      <c r="AL490" s="14">
        <v>34.6</v>
      </c>
      <c r="AM490" s="14">
        <v>5.0999999999999996</v>
      </c>
      <c r="AN490" s="14">
        <v>135</v>
      </c>
    </row>
    <row r="491" spans="1:40" x14ac:dyDescent="0.25">
      <c r="A491" s="11" t="s">
        <v>216</v>
      </c>
      <c r="B491" s="10" t="s">
        <v>774</v>
      </c>
      <c r="C491" s="62" t="s">
        <v>593</v>
      </c>
      <c r="D491" s="27">
        <v>7</v>
      </c>
      <c r="E491" s="13">
        <v>8</v>
      </c>
      <c r="F491" s="6" t="s">
        <v>210</v>
      </c>
      <c r="G491" s="54" t="s">
        <v>229</v>
      </c>
      <c r="H491" s="54" t="s">
        <v>229</v>
      </c>
      <c r="I491" s="14">
        <v>356</v>
      </c>
      <c r="J491" s="14">
        <v>48.9</v>
      </c>
      <c r="K491" s="14">
        <v>18</v>
      </c>
      <c r="L491" s="14">
        <v>2.46</v>
      </c>
      <c r="M491" s="14">
        <v>8.7200000000000006</v>
      </c>
      <c r="N491" s="14">
        <v>5.34</v>
      </c>
      <c r="O491" s="14">
        <v>2.4500000000000002</v>
      </c>
      <c r="P491" s="14">
        <v>24.6</v>
      </c>
      <c r="Q491" s="14">
        <v>8.6300000000000008</v>
      </c>
      <c r="R491" s="14">
        <v>3.53</v>
      </c>
      <c r="S491" s="14">
        <v>1.97</v>
      </c>
      <c r="T491" s="14">
        <v>32.200000000000003</v>
      </c>
      <c r="U491" s="14">
        <v>0.68</v>
      </c>
      <c r="V491" s="14">
        <v>6.48</v>
      </c>
      <c r="W491" s="14">
        <v>37.4</v>
      </c>
      <c r="X491" s="14">
        <v>9.8699999999999992</v>
      </c>
      <c r="Y491" s="14">
        <v>57.7</v>
      </c>
      <c r="Z491" s="14">
        <v>54.8</v>
      </c>
      <c r="AA491" s="14">
        <v>9.48</v>
      </c>
      <c r="AB491" s="14">
        <v>1.4</v>
      </c>
      <c r="AC491" s="14">
        <v>51.1</v>
      </c>
      <c r="AD491" s="14">
        <v>0.5</v>
      </c>
      <c r="AE491" s="14">
        <v>1.46</v>
      </c>
      <c r="AF491" s="14">
        <v>4.67</v>
      </c>
      <c r="AG491" s="14">
        <v>0.55000000000000004</v>
      </c>
      <c r="AH491" s="14">
        <v>0.7</v>
      </c>
      <c r="AI491" s="14">
        <v>1.26</v>
      </c>
      <c r="AJ491" s="14">
        <v>313</v>
      </c>
      <c r="AK491" s="14">
        <v>6</v>
      </c>
      <c r="AL491" s="14">
        <v>41.5</v>
      </c>
      <c r="AM491" s="14">
        <v>5.42</v>
      </c>
      <c r="AN491" s="14">
        <v>129</v>
      </c>
    </row>
    <row r="492" spans="1:40" x14ac:dyDescent="0.25">
      <c r="A492" s="11" t="s">
        <v>216</v>
      </c>
      <c r="B492" s="10" t="s">
        <v>775</v>
      </c>
      <c r="C492" s="62" t="s">
        <v>594</v>
      </c>
      <c r="D492" s="27">
        <v>1</v>
      </c>
      <c r="E492" s="13">
        <v>2</v>
      </c>
      <c r="F492" s="6" t="s">
        <v>210</v>
      </c>
      <c r="G492" s="54" t="s">
        <v>229</v>
      </c>
      <c r="H492" s="54" t="s">
        <v>229</v>
      </c>
      <c r="I492" s="14">
        <v>163.5</v>
      </c>
      <c r="J492" s="14">
        <v>14.4</v>
      </c>
      <c r="K492" s="14">
        <v>29</v>
      </c>
      <c r="L492" s="14">
        <v>1.2</v>
      </c>
      <c r="M492" s="14">
        <v>0.92</v>
      </c>
      <c r="N492" s="14">
        <v>0.43</v>
      </c>
      <c r="O492" s="14">
        <v>0.19</v>
      </c>
      <c r="P492" s="14">
        <v>26.4</v>
      </c>
      <c r="Q492" s="14">
        <v>0.91</v>
      </c>
      <c r="R492" s="14">
        <v>3.62</v>
      </c>
      <c r="S492" s="14">
        <v>0.21</v>
      </c>
      <c r="T492" s="14">
        <v>4.3</v>
      </c>
      <c r="U492" s="14">
        <v>0.18</v>
      </c>
      <c r="V492" s="14">
        <v>5.69</v>
      </c>
      <c r="W492" s="14">
        <v>4</v>
      </c>
      <c r="X492" s="14">
        <v>1.28</v>
      </c>
      <c r="Y492" s="14">
        <v>13.6</v>
      </c>
      <c r="Z492" s="14">
        <v>65.400000000000006</v>
      </c>
      <c r="AA492" s="14">
        <v>0.71</v>
      </c>
      <c r="AB492" s="14">
        <v>1.8</v>
      </c>
      <c r="AC492" s="14">
        <v>5.0999999999999996</v>
      </c>
      <c r="AD492" s="14">
        <v>0.4</v>
      </c>
      <c r="AE492" s="14">
        <v>0.14000000000000001</v>
      </c>
      <c r="AF492" s="14">
        <v>6.56</v>
      </c>
      <c r="AG492" s="14">
        <v>0.49</v>
      </c>
      <c r="AH492" s="14">
        <v>0.14000000000000001</v>
      </c>
      <c r="AI492" s="14">
        <v>1.85</v>
      </c>
      <c r="AJ492" s="14">
        <v>398</v>
      </c>
      <c r="AK492" s="14">
        <v>1.3</v>
      </c>
      <c r="AL492" s="14">
        <v>4.8</v>
      </c>
      <c r="AM492" s="14">
        <v>0.68</v>
      </c>
      <c r="AN492" s="14">
        <v>123</v>
      </c>
    </row>
    <row r="493" spans="1:40" x14ac:dyDescent="0.25">
      <c r="A493" s="11" t="s">
        <v>216</v>
      </c>
      <c r="B493" s="10" t="s">
        <v>775</v>
      </c>
      <c r="C493" s="62" t="s">
        <v>595</v>
      </c>
      <c r="D493" s="27">
        <v>2</v>
      </c>
      <c r="E493" s="13">
        <v>3</v>
      </c>
      <c r="F493" s="6" t="s">
        <v>210</v>
      </c>
      <c r="G493" s="54" t="s">
        <v>229</v>
      </c>
      <c r="H493" s="54" t="s">
        <v>229</v>
      </c>
      <c r="I493" s="14">
        <v>281</v>
      </c>
      <c r="J493" s="14">
        <v>17.3</v>
      </c>
      <c r="K493" s="14">
        <v>22</v>
      </c>
      <c r="L493" s="14">
        <v>1.08</v>
      </c>
      <c r="M493" s="14">
        <v>1.76</v>
      </c>
      <c r="N493" s="14">
        <v>0.88</v>
      </c>
      <c r="O493" s="14">
        <v>0.4</v>
      </c>
      <c r="P493" s="14">
        <v>26.1</v>
      </c>
      <c r="Q493" s="14">
        <v>1.32</v>
      </c>
      <c r="R493" s="14">
        <v>3.58</v>
      </c>
      <c r="S493" s="14">
        <v>0.32</v>
      </c>
      <c r="T493" s="14">
        <v>6.4</v>
      </c>
      <c r="U493" s="14">
        <v>0.2</v>
      </c>
      <c r="V493" s="14">
        <v>6.63</v>
      </c>
      <c r="W493" s="14">
        <v>7</v>
      </c>
      <c r="X493" s="14">
        <v>1.69</v>
      </c>
      <c r="Y493" s="14">
        <v>7.7</v>
      </c>
      <c r="Z493" s="14">
        <v>93.6</v>
      </c>
      <c r="AA493" s="14">
        <v>1.88</v>
      </c>
      <c r="AB493" s="14">
        <v>1.1000000000000001</v>
      </c>
      <c r="AC493" s="14">
        <v>5</v>
      </c>
      <c r="AD493" s="14">
        <v>0.5</v>
      </c>
      <c r="AE493" s="14">
        <v>0.24</v>
      </c>
      <c r="AF493" s="14">
        <v>6.15</v>
      </c>
      <c r="AG493" s="14">
        <v>0.55000000000000004</v>
      </c>
      <c r="AH493" s="14">
        <v>0.21</v>
      </c>
      <c r="AI493" s="14">
        <v>1.47</v>
      </c>
      <c r="AJ493" s="14">
        <v>393</v>
      </c>
      <c r="AK493" s="14">
        <v>1.3</v>
      </c>
      <c r="AL493" s="14">
        <v>7.3</v>
      </c>
      <c r="AM493" s="14">
        <v>1.5</v>
      </c>
      <c r="AN493" s="14">
        <v>127</v>
      </c>
    </row>
    <row r="494" spans="1:40" x14ac:dyDescent="0.25">
      <c r="A494" s="11" t="s">
        <v>216</v>
      </c>
      <c r="B494" s="10" t="s">
        <v>775</v>
      </c>
      <c r="C494" s="62" t="s">
        <v>596</v>
      </c>
      <c r="D494" s="27">
        <v>3</v>
      </c>
      <c r="E494" s="13">
        <v>4</v>
      </c>
      <c r="F494" s="6" t="s">
        <v>210</v>
      </c>
      <c r="G494" s="54" t="s">
        <v>229</v>
      </c>
      <c r="H494" s="54" t="s">
        <v>229</v>
      </c>
      <c r="I494" s="14">
        <v>278</v>
      </c>
      <c r="J494" s="14">
        <v>86.6</v>
      </c>
      <c r="K494" s="14">
        <v>43</v>
      </c>
      <c r="L494" s="14">
        <v>1.78</v>
      </c>
      <c r="M494" s="14">
        <v>3.25</v>
      </c>
      <c r="N494" s="14">
        <v>2.1800000000000002</v>
      </c>
      <c r="O494" s="14">
        <v>0.95</v>
      </c>
      <c r="P494" s="14">
        <v>29</v>
      </c>
      <c r="Q494" s="14">
        <v>3.66</v>
      </c>
      <c r="R494" s="14">
        <v>3.18</v>
      </c>
      <c r="S494" s="14">
        <v>0.72</v>
      </c>
      <c r="T494" s="14">
        <v>15.4</v>
      </c>
      <c r="U494" s="14">
        <v>0.28000000000000003</v>
      </c>
      <c r="V494" s="14">
        <v>6.78</v>
      </c>
      <c r="W494" s="14">
        <v>16.100000000000001</v>
      </c>
      <c r="X494" s="14">
        <v>4.47</v>
      </c>
      <c r="Y494" s="14">
        <v>16.2</v>
      </c>
      <c r="Z494" s="14">
        <v>124.5</v>
      </c>
      <c r="AA494" s="14">
        <v>3.94</v>
      </c>
      <c r="AB494" s="14">
        <v>1.6</v>
      </c>
      <c r="AC494" s="14">
        <v>14.2</v>
      </c>
      <c r="AD494" s="14">
        <v>0.5</v>
      </c>
      <c r="AE494" s="14">
        <v>0.52</v>
      </c>
      <c r="AF494" s="14">
        <v>6.54</v>
      </c>
      <c r="AG494" s="14">
        <v>0.68</v>
      </c>
      <c r="AH494" s="14">
        <v>0.35</v>
      </c>
      <c r="AI494" s="14">
        <v>2.39</v>
      </c>
      <c r="AJ494" s="14">
        <v>495</v>
      </c>
      <c r="AK494" s="14">
        <v>1.6</v>
      </c>
      <c r="AL494" s="14">
        <v>17</v>
      </c>
      <c r="AM494" s="14">
        <v>2.35</v>
      </c>
      <c r="AN494" s="14">
        <v>131</v>
      </c>
    </row>
    <row r="495" spans="1:40" x14ac:dyDescent="0.25">
      <c r="A495" s="11" t="s">
        <v>216</v>
      </c>
      <c r="B495" s="10" t="s">
        <v>775</v>
      </c>
      <c r="C495" s="62" t="s">
        <v>597</v>
      </c>
      <c r="D495" s="27">
        <v>4</v>
      </c>
      <c r="E495" s="13">
        <v>5</v>
      </c>
      <c r="F495" s="6" t="s">
        <v>210</v>
      </c>
      <c r="G495" s="54" t="s">
        <v>229</v>
      </c>
      <c r="H495" s="54" t="s">
        <v>229</v>
      </c>
      <c r="I495" s="14">
        <v>543</v>
      </c>
      <c r="J495" s="14">
        <v>556</v>
      </c>
      <c r="K495" s="14">
        <v>29</v>
      </c>
      <c r="L495" s="14">
        <v>3.76</v>
      </c>
      <c r="M495" s="14">
        <v>9.07</v>
      </c>
      <c r="N495" s="14">
        <v>5.0999999999999996</v>
      </c>
      <c r="O495" s="14">
        <v>2.1</v>
      </c>
      <c r="P495" s="14">
        <v>25.3</v>
      </c>
      <c r="Q495" s="14">
        <v>8.08</v>
      </c>
      <c r="R495" s="14">
        <v>3.59</v>
      </c>
      <c r="S495" s="14">
        <v>1.7</v>
      </c>
      <c r="T495" s="14">
        <v>36.6</v>
      </c>
      <c r="U495" s="14">
        <v>1</v>
      </c>
      <c r="V495" s="14">
        <v>6.73</v>
      </c>
      <c r="W495" s="14">
        <v>43.8</v>
      </c>
      <c r="X495" s="14">
        <v>10.8</v>
      </c>
      <c r="Y495" s="14">
        <v>35</v>
      </c>
      <c r="Z495" s="14">
        <v>93.4</v>
      </c>
      <c r="AA495" s="14">
        <v>10.050000000000001</v>
      </c>
      <c r="AB495" s="14">
        <v>1.6</v>
      </c>
      <c r="AC495" s="14">
        <v>43.5</v>
      </c>
      <c r="AD495" s="14">
        <v>0.5</v>
      </c>
      <c r="AE495" s="14">
        <v>1.29</v>
      </c>
      <c r="AF495" s="14">
        <v>5.38</v>
      </c>
      <c r="AG495" s="14">
        <v>0.6</v>
      </c>
      <c r="AH495" s="14">
        <v>0.81</v>
      </c>
      <c r="AI495" s="14">
        <v>1.58</v>
      </c>
      <c r="AJ495" s="14">
        <v>428</v>
      </c>
      <c r="AK495" s="14">
        <v>2.1</v>
      </c>
      <c r="AL495" s="14">
        <v>40.1</v>
      </c>
      <c r="AM495" s="14">
        <v>6.2</v>
      </c>
      <c r="AN495" s="14">
        <v>136</v>
      </c>
    </row>
    <row r="496" spans="1:40" x14ac:dyDescent="0.25">
      <c r="A496" s="11" t="s">
        <v>216</v>
      </c>
      <c r="B496" s="10" t="s">
        <v>775</v>
      </c>
      <c r="C496" s="62" t="s">
        <v>598</v>
      </c>
      <c r="D496" s="27">
        <v>5</v>
      </c>
      <c r="E496" s="13">
        <v>6</v>
      </c>
      <c r="F496" s="6" t="s">
        <v>210</v>
      </c>
      <c r="G496" s="54" t="s">
        <v>229</v>
      </c>
      <c r="H496" s="54" t="s">
        <v>229</v>
      </c>
      <c r="I496" s="14">
        <v>423</v>
      </c>
      <c r="J496" s="14">
        <v>45.2</v>
      </c>
      <c r="K496" s="14">
        <v>28</v>
      </c>
      <c r="L496" s="14">
        <v>4.04</v>
      </c>
      <c r="M496" s="14">
        <v>8.84</v>
      </c>
      <c r="N496" s="14">
        <v>5.39</v>
      </c>
      <c r="O496" s="14">
        <v>2.85</v>
      </c>
      <c r="P496" s="14">
        <v>21.8</v>
      </c>
      <c r="Q496" s="14">
        <v>9.2100000000000009</v>
      </c>
      <c r="R496" s="14">
        <v>3.31</v>
      </c>
      <c r="S496" s="14">
        <v>2.0699999999999998</v>
      </c>
      <c r="T496" s="14">
        <v>40.299999999999997</v>
      </c>
      <c r="U496" s="14">
        <v>0.87</v>
      </c>
      <c r="V496" s="14">
        <v>5.86</v>
      </c>
      <c r="W496" s="14">
        <v>45.6</v>
      </c>
      <c r="X496" s="14">
        <v>11.2</v>
      </c>
      <c r="Y496" s="14">
        <v>48.4</v>
      </c>
      <c r="Z496" s="14">
        <v>65.3</v>
      </c>
      <c r="AA496" s="14">
        <v>9.5299999999999994</v>
      </c>
      <c r="AB496" s="14">
        <v>1.3</v>
      </c>
      <c r="AC496" s="14">
        <v>86.1</v>
      </c>
      <c r="AD496" s="14">
        <v>0.4</v>
      </c>
      <c r="AE496" s="14">
        <v>1.42</v>
      </c>
      <c r="AF496" s="14">
        <v>4.3499999999999996</v>
      </c>
      <c r="AG496" s="14">
        <v>0.56000000000000005</v>
      </c>
      <c r="AH496" s="14">
        <v>0.81</v>
      </c>
      <c r="AI496" s="14">
        <v>1.32</v>
      </c>
      <c r="AJ496" s="14">
        <v>326</v>
      </c>
      <c r="AK496" s="14">
        <v>2.2999999999999998</v>
      </c>
      <c r="AL496" s="14">
        <v>45.5</v>
      </c>
      <c r="AM496" s="14">
        <v>5.64</v>
      </c>
      <c r="AN496" s="14">
        <v>116</v>
      </c>
    </row>
    <row r="497" spans="1:40" x14ac:dyDescent="0.25">
      <c r="A497" s="11" t="s">
        <v>216</v>
      </c>
      <c r="B497" s="10" t="s">
        <v>775</v>
      </c>
      <c r="C497" s="62" t="s">
        <v>599</v>
      </c>
      <c r="D497" s="27">
        <v>6</v>
      </c>
      <c r="E497" s="13">
        <v>7</v>
      </c>
      <c r="F497" s="6" t="s">
        <v>210</v>
      </c>
      <c r="G497" s="54" t="s">
        <v>229</v>
      </c>
      <c r="H497" s="54" t="s">
        <v>229</v>
      </c>
      <c r="I497" s="14">
        <v>353</v>
      </c>
      <c r="J497" s="14">
        <v>57.5</v>
      </c>
      <c r="K497" s="14">
        <v>29</v>
      </c>
      <c r="L497" s="14">
        <v>4.09</v>
      </c>
      <c r="M497" s="14">
        <v>15.4</v>
      </c>
      <c r="N497" s="14">
        <v>7.6</v>
      </c>
      <c r="O497" s="14">
        <v>5.52</v>
      </c>
      <c r="P497" s="14">
        <v>21.2</v>
      </c>
      <c r="Q497" s="14">
        <v>16</v>
      </c>
      <c r="R497" s="14">
        <v>2.69</v>
      </c>
      <c r="S497" s="14">
        <v>2.91</v>
      </c>
      <c r="T497" s="14">
        <v>78.599999999999994</v>
      </c>
      <c r="U497" s="14">
        <v>1.4</v>
      </c>
      <c r="V497" s="14">
        <v>5.56</v>
      </c>
      <c r="W497" s="14">
        <v>93.1</v>
      </c>
      <c r="X497" s="14">
        <v>24.9</v>
      </c>
      <c r="Y497" s="14">
        <v>45.6</v>
      </c>
      <c r="Z497" s="14">
        <v>63.2</v>
      </c>
      <c r="AA497" s="14">
        <v>20.100000000000001</v>
      </c>
      <c r="AB497" s="14">
        <v>1.5</v>
      </c>
      <c r="AC497" s="14">
        <v>116.5</v>
      </c>
      <c r="AD497" s="14">
        <v>0.4</v>
      </c>
      <c r="AE497" s="14">
        <v>2.58</v>
      </c>
      <c r="AF497" s="14">
        <v>3.96</v>
      </c>
      <c r="AG497" s="14">
        <v>0.51</v>
      </c>
      <c r="AH497" s="14">
        <v>1.19</v>
      </c>
      <c r="AI497" s="14">
        <v>1.1000000000000001</v>
      </c>
      <c r="AJ497" s="14">
        <v>342</v>
      </c>
      <c r="AK497" s="14">
        <v>32.5</v>
      </c>
      <c r="AL497" s="14">
        <v>61.2</v>
      </c>
      <c r="AM497" s="14">
        <v>7.92</v>
      </c>
      <c r="AN497" s="14">
        <v>111</v>
      </c>
    </row>
    <row r="498" spans="1:40" x14ac:dyDescent="0.25">
      <c r="A498" s="11" t="s">
        <v>216</v>
      </c>
      <c r="B498" s="10" t="s">
        <v>776</v>
      </c>
      <c r="C498" s="62" t="s">
        <v>600</v>
      </c>
      <c r="D498" s="27">
        <v>1</v>
      </c>
      <c r="E498" s="13">
        <v>2</v>
      </c>
      <c r="F498" s="6" t="s">
        <v>210</v>
      </c>
      <c r="G498" s="54" t="s">
        <v>229</v>
      </c>
      <c r="H498" s="54" t="s">
        <v>229</v>
      </c>
      <c r="I498" s="14">
        <v>128</v>
      </c>
      <c r="J498" s="14">
        <v>22.1</v>
      </c>
      <c r="K498" s="14">
        <v>35</v>
      </c>
      <c r="L498" s="14">
        <v>0.94</v>
      </c>
      <c r="M498" s="14">
        <v>0.8</v>
      </c>
      <c r="N498" s="14">
        <v>0.56999999999999995</v>
      </c>
      <c r="O498" s="14">
        <v>0.26</v>
      </c>
      <c r="P498" s="14">
        <v>30.3</v>
      </c>
      <c r="Q498" s="14">
        <v>0.9</v>
      </c>
      <c r="R498" s="14">
        <v>4.32</v>
      </c>
      <c r="S498" s="14">
        <v>0.16</v>
      </c>
      <c r="T498" s="14">
        <v>4.3</v>
      </c>
      <c r="U498" s="14">
        <v>0.09</v>
      </c>
      <c r="V498" s="14">
        <v>7.27</v>
      </c>
      <c r="W498" s="14">
        <v>3.7</v>
      </c>
      <c r="X498" s="14">
        <v>0.75</v>
      </c>
      <c r="Y498" s="14">
        <v>6.9</v>
      </c>
      <c r="Z498" s="14">
        <v>70.599999999999994</v>
      </c>
      <c r="AA498" s="14">
        <v>0.59</v>
      </c>
      <c r="AB498" s="14">
        <v>1.8</v>
      </c>
      <c r="AC498" s="14">
        <v>10.199999999999999</v>
      </c>
      <c r="AD498" s="14">
        <v>0.5</v>
      </c>
      <c r="AE498" s="14">
        <v>0.13</v>
      </c>
      <c r="AF498" s="14">
        <v>6.97</v>
      </c>
      <c r="AG498" s="14">
        <v>0.62</v>
      </c>
      <c r="AH498" s="14">
        <v>0.09</v>
      </c>
      <c r="AI498" s="14">
        <v>1.99</v>
      </c>
      <c r="AJ498" s="14">
        <v>416</v>
      </c>
      <c r="AK498" s="14">
        <v>1.8</v>
      </c>
      <c r="AL498" s="14">
        <v>4.7</v>
      </c>
      <c r="AM498" s="14">
        <v>0.81</v>
      </c>
      <c r="AN498" s="14">
        <v>146</v>
      </c>
    </row>
    <row r="499" spans="1:40" x14ac:dyDescent="0.25">
      <c r="A499" s="11" t="s">
        <v>216</v>
      </c>
      <c r="B499" s="10" t="s">
        <v>776</v>
      </c>
      <c r="C499" s="62" t="s">
        <v>601</v>
      </c>
      <c r="D499" s="27">
        <v>2</v>
      </c>
      <c r="E499" s="13">
        <v>3</v>
      </c>
      <c r="F499" s="6" t="s">
        <v>210</v>
      </c>
      <c r="G499" s="54" t="s">
        <v>229</v>
      </c>
      <c r="H499" s="54" t="s">
        <v>229</v>
      </c>
      <c r="I499" s="14">
        <v>183.5</v>
      </c>
      <c r="J499" s="14">
        <v>15</v>
      </c>
      <c r="K499" s="14">
        <v>36</v>
      </c>
      <c r="L499" s="14">
        <v>1.65</v>
      </c>
      <c r="M499" s="14">
        <v>0.7</v>
      </c>
      <c r="N499" s="14">
        <v>0.47</v>
      </c>
      <c r="O499" s="14">
        <v>0.18</v>
      </c>
      <c r="P499" s="14">
        <v>25.9</v>
      </c>
      <c r="Q499" s="14">
        <v>0.44</v>
      </c>
      <c r="R499" s="14">
        <v>3.84</v>
      </c>
      <c r="S499" s="14">
        <v>0.16</v>
      </c>
      <c r="T499" s="14">
        <v>3.3</v>
      </c>
      <c r="U499" s="14">
        <v>7.0000000000000007E-2</v>
      </c>
      <c r="V499" s="14">
        <v>6.96</v>
      </c>
      <c r="W499" s="14">
        <v>2.7</v>
      </c>
      <c r="X499" s="14">
        <v>0.61</v>
      </c>
      <c r="Y499" s="14">
        <v>10.8</v>
      </c>
      <c r="Z499" s="14">
        <v>77.099999999999994</v>
      </c>
      <c r="AA499" s="14">
        <v>0.73</v>
      </c>
      <c r="AB499" s="14">
        <v>1.4</v>
      </c>
      <c r="AC499" s="14">
        <v>11.5</v>
      </c>
      <c r="AD499" s="14">
        <v>0.5</v>
      </c>
      <c r="AE499" s="14">
        <v>0.12</v>
      </c>
      <c r="AF499" s="14">
        <v>6.44</v>
      </c>
      <c r="AG499" s="14">
        <v>0.55000000000000004</v>
      </c>
      <c r="AH499" s="14">
        <v>0.06</v>
      </c>
      <c r="AI499" s="14">
        <v>1.95</v>
      </c>
      <c r="AJ499" s="14">
        <v>477</v>
      </c>
      <c r="AK499" s="14">
        <v>1</v>
      </c>
      <c r="AL499" s="14">
        <v>3.6</v>
      </c>
      <c r="AM499" s="14">
        <v>0.55000000000000004</v>
      </c>
      <c r="AN499" s="14">
        <v>127</v>
      </c>
    </row>
    <row r="500" spans="1:40" x14ac:dyDescent="0.25">
      <c r="A500" s="11" t="s">
        <v>216</v>
      </c>
      <c r="B500" s="10" t="s">
        <v>776</v>
      </c>
      <c r="C500" s="62" t="s">
        <v>602</v>
      </c>
      <c r="D500" s="27">
        <v>3</v>
      </c>
      <c r="E500" s="13">
        <v>4</v>
      </c>
      <c r="F500" s="6" t="s">
        <v>210</v>
      </c>
      <c r="G500" s="54" t="s">
        <v>229</v>
      </c>
      <c r="H500" s="54" t="s">
        <v>229</v>
      </c>
      <c r="I500" s="14">
        <v>359</v>
      </c>
      <c r="J500" s="14">
        <v>930</v>
      </c>
      <c r="K500" s="14">
        <v>33</v>
      </c>
      <c r="L500" s="14">
        <v>2.27</v>
      </c>
      <c r="M500" s="14">
        <v>1.8</v>
      </c>
      <c r="N500" s="14">
        <v>1.1200000000000001</v>
      </c>
      <c r="O500" s="14">
        <v>0.4</v>
      </c>
      <c r="P500" s="14">
        <v>23</v>
      </c>
      <c r="Q500" s="14">
        <v>1.62</v>
      </c>
      <c r="R500" s="14">
        <v>2.97</v>
      </c>
      <c r="S500" s="14">
        <v>0.41</v>
      </c>
      <c r="T500" s="14">
        <v>8</v>
      </c>
      <c r="U500" s="14">
        <v>0.23</v>
      </c>
      <c r="V500" s="14">
        <v>6.03</v>
      </c>
      <c r="W500" s="14">
        <v>8</v>
      </c>
      <c r="X500" s="14">
        <v>2.17</v>
      </c>
      <c r="Y500" s="14">
        <v>20.7</v>
      </c>
      <c r="Z500" s="14">
        <v>83.6</v>
      </c>
      <c r="AA500" s="14">
        <v>1.8</v>
      </c>
      <c r="AB500" s="14">
        <v>1.6</v>
      </c>
      <c r="AC500" s="14">
        <v>13.4</v>
      </c>
      <c r="AD500" s="14">
        <v>0.4</v>
      </c>
      <c r="AE500" s="14">
        <v>0.3</v>
      </c>
      <c r="AF500" s="14">
        <v>5.3</v>
      </c>
      <c r="AG500" s="14">
        <v>0.54</v>
      </c>
      <c r="AH500" s="14">
        <v>0.17</v>
      </c>
      <c r="AI500" s="14">
        <v>1.81</v>
      </c>
      <c r="AJ500" s="14">
        <v>380</v>
      </c>
      <c r="AK500" s="14">
        <v>1.3</v>
      </c>
      <c r="AL500" s="14">
        <v>8.1</v>
      </c>
      <c r="AM500" s="14">
        <v>1.1000000000000001</v>
      </c>
      <c r="AN500" s="14">
        <v>121</v>
      </c>
    </row>
    <row r="501" spans="1:40" x14ac:dyDescent="0.25">
      <c r="A501" s="11" t="s">
        <v>216</v>
      </c>
      <c r="B501" s="10" t="s">
        <v>777</v>
      </c>
      <c r="C501" s="62" t="s">
        <v>603</v>
      </c>
      <c r="D501" s="27">
        <v>1</v>
      </c>
      <c r="E501" s="13">
        <v>2</v>
      </c>
      <c r="F501" s="6" t="s">
        <v>210</v>
      </c>
      <c r="G501" s="54" t="s">
        <v>229</v>
      </c>
      <c r="H501" s="54" t="s">
        <v>229</v>
      </c>
      <c r="I501" s="14">
        <v>80.7</v>
      </c>
      <c r="J501" s="14">
        <v>55.8</v>
      </c>
      <c r="K501" s="14">
        <v>17</v>
      </c>
      <c r="L501" s="14">
        <v>1.51</v>
      </c>
      <c r="M501" s="14">
        <v>2.0299999999999998</v>
      </c>
      <c r="N501" s="14">
        <v>1.22</v>
      </c>
      <c r="O501" s="14">
        <v>0.56000000000000005</v>
      </c>
      <c r="P501" s="14">
        <v>15.2</v>
      </c>
      <c r="Q501" s="14">
        <v>1.74</v>
      </c>
      <c r="R501" s="14">
        <v>2.06</v>
      </c>
      <c r="S501" s="14">
        <v>0.43</v>
      </c>
      <c r="T501" s="14">
        <v>7.9</v>
      </c>
      <c r="U501" s="14">
        <v>0.27</v>
      </c>
      <c r="V501" s="14">
        <v>3.38</v>
      </c>
      <c r="W501" s="14">
        <v>7.8</v>
      </c>
      <c r="X501" s="14">
        <v>1.86</v>
      </c>
      <c r="Y501" s="14">
        <v>4</v>
      </c>
      <c r="Z501" s="14">
        <v>84.8</v>
      </c>
      <c r="AA501" s="14">
        <v>1.92</v>
      </c>
      <c r="AB501" s="14">
        <v>1.2</v>
      </c>
      <c r="AC501" s="14">
        <v>8.5</v>
      </c>
      <c r="AD501" s="14">
        <v>0.2</v>
      </c>
      <c r="AE501" s="14">
        <v>0.24</v>
      </c>
      <c r="AF501" s="14">
        <v>3.42</v>
      </c>
      <c r="AG501" s="14">
        <v>0.3</v>
      </c>
      <c r="AH501" s="14">
        <v>0.24</v>
      </c>
      <c r="AI501" s="14">
        <v>1.1000000000000001</v>
      </c>
      <c r="AJ501" s="14">
        <v>260</v>
      </c>
      <c r="AK501" s="14">
        <v>2.4</v>
      </c>
      <c r="AL501" s="14">
        <v>9.6999999999999993</v>
      </c>
      <c r="AM501" s="14">
        <v>1.33</v>
      </c>
      <c r="AN501" s="14">
        <v>66</v>
      </c>
    </row>
    <row r="502" spans="1:40" x14ac:dyDescent="0.25">
      <c r="A502" s="11" t="s">
        <v>216</v>
      </c>
      <c r="B502" s="10" t="s">
        <v>777</v>
      </c>
      <c r="C502" s="62" t="s">
        <v>604</v>
      </c>
      <c r="D502" s="27">
        <v>2</v>
      </c>
      <c r="E502" s="13">
        <v>3</v>
      </c>
      <c r="F502" s="6" t="s">
        <v>210</v>
      </c>
      <c r="G502" s="54" t="s">
        <v>229</v>
      </c>
      <c r="H502" s="54" t="s">
        <v>229</v>
      </c>
      <c r="I502" s="14">
        <v>180</v>
      </c>
      <c r="J502" s="14">
        <v>277</v>
      </c>
      <c r="K502" s="14">
        <v>30</v>
      </c>
      <c r="L502" s="14">
        <v>0.84</v>
      </c>
      <c r="M502" s="14">
        <v>2.25</v>
      </c>
      <c r="N502" s="14">
        <v>1.4</v>
      </c>
      <c r="O502" s="14">
        <v>0.62</v>
      </c>
      <c r="P502" s="14">
        <v>27.4</v>
      </c>
      <c r="Q502" s="14">
        <v>2.42</v>
      </c>
      <c r="R502" s="14">
        <v>3.94</v>
      </c>
      <c r="S502" s="14">
        <v>0.52</v>
      </c>
      <c r="T502" s="14">
        <v>9.8000000000000007</v>
      </c>
      <c r="U502" s="14">
        <v>0.27</v>
      </c>
      <c r="V502" s="14">
        <v>6.55</v>
      </c>
      <c r="W502" s="14">
        <v>9.6</v>
      </c>
      <c r="X502" s="14">
        <v>2.62</v>
      </c>
      <c r="Y502" s="14">
        <v>12.2</v>
      </c>
      <c r="Z502" s="14">
        <v>106.5</v>
      </c>
      <c r="AA502" s="14">
        <v>2.2799999999999998</v>
      </c>
      <c r="AB502" s="14">
        <v>1.2</v>
      </c>
      <c r="AC502" s="14">
        <v>32.299999999999997</v>
      </c>
      <c r="AD502" s="14">
        <v>0.5</v>
      </c>
      <c r="AE502" s="14">
        <v>0.37</v>
      </c>
      <c r="AF502" s="14">
        <v>5.09</v>
      </c>
      <c r="AG502" s="14">
        <v>0.63</v>
      </c>
      <c r="AH502" s="14">
        <v>0.22</v>
      </c>
      <c r="AI502" s="14">
        <v>1.53</v>
      </c>
      <c r="AJ502" s="14">
        <v>365</v>
      </c>
      <c r="AK502" s="14">
        <v>4.0999999999999996</v>
      </c>
      <c r="AL502" s="14">
        <v>12</v>
      </c>
      <c r="AM502" s="14">
        <v>1.7</v>
      </c>
      <c r="AN502" s="14">
        <v>130</v>
      </c>
    </row>
    <row r="503" spans="1:40" x14ac:dyDescent="0.25">
      <c r="A503" s="11" t="s">
        <v>216</v>
      </c>
      <c r="B503" s="10" t="s">
        <v>778</v>
      </c>
      <c r="C503" s="62" t="s">
        <v>605</v>
      </c>
      <c r="D503" s="27">
        <v>1</v>
      </c>
      <c r="E503" s="13">
        <v>2</v>
      </c>
      <c r="F503" s="6" t="s">
        <v>210</v>
      </c>
      <c r="G503" s="54" t="s">
        <v>229</v>
      </c>
      <c r="H503" s="54" t="s">
        <v>229</v>
      </c>
      <c r="I503" s="14">
        <v>225</v>
      </c>
      <c r="J503" s="14">
        <v>33.799999999999997</v>
      </c>
      <c r="K503" s="14">
        <v>46</v>
      </c>
      <c r="L503" s="14">
        <v>1.18</v>
      </c>
      <c r="M503" s="14">
        <v>1.59</v>
      </c>
      <c r="N503" s="14">
        <v>0.88</v>
      </c>
      <c r="O503" s="14">
        <v>0.27</v>
      </c>
      <c r="P503" s="14">
        <v>28.7</v>
      </c>
      <c r="Q503" s="14">
        <v>1.08</v>
      </c>
      <c r="R503" s="14">
        <v>3.8</v>
      </c>
      <c r="S503" s="14">
        <v>0.28999999999999998</v>
      </c>
      <c r="T503" s="14">
        <v>4</v>
      </c>
      <c r="U503" s="14">
        <v>0.23</v>
      </c>
      <c r="V503" s="14">
        <v>6.95</v>
      </c>
      <c r="W503" s="14">
        <v>5.2</v>
      </c>
      <c r="X503" s="14">
        <v>1.28</v>
      </c>
      <c r="Y503" s="14">
        <v>28.8</v>
      </c>
      <c r="Z503" s="14">
        <v>106</v>
      </c>
      <c r="AA503" s="14">
        <v>1.52</v>
      </c>
      <c r="AB503" s="14">
        <v>1.4</v>
      </c>
      <c r="AC503" s="14">
        <v>2.2000000000000002</v>
      </c>
      <c r="AD503" s="14">
        <v>0.5</v>
      </c>
      <c r="AE503" s="14">
        <v>0.25</v>
      </c>
      <c r="AF503" s="14">
        <v>5.63</v>
      </c>
      <c r="AG503" s="14">
        <v>0.62</v>
      </c>
      <c r="AH503" s="14">
        <v>0.17</v>
      </c>
      <c r="AI503" s="14">
        <v>1.85</v>
      </c>
      <c r="AJ503" s="14">
        <v>408</v>
      </c>
      <c r="AK503" s="14">
        <v>1.6</v>
      </c>
      <c r="AL503" s="14">
        <v>4.5999999999999996</v>
      </c>
      <c r="AM503" s="14">
        <v>1.1399999999999999</v>
      </c>
      <c r="AN503" s="14">
        <v>139</v>
      </c>
    </row>
    <row r="504" spans="1:40" x14ac:dyDescent="0.25">
      <c r="A504" s="11" t="s">
        <v>216</v>
      </c>
      <c r="B504" s="10" t="s">
        <v>778</v>
      </c>
      <c r="C504" s="62" t="s">
        <v>606</v>
      </c>
      <c r="D504" s="27">
        <v>2</v>
      </c>
      <c r="E504" s="13">
        <v>3</v>
      </c>
      <c r="F504" s="6" t="s">
        <v>210</v>
      </c>
      <c r="G504" s="54" t="s">
        <v>229</v>
      </c>
      <c r="H504" s="54" t="s">
        <v>229</v>
      </c>
      <c r="I504" s="14">
        <v>221</v>
      </c>
      <c r="J504" s="14">
        <v>19.2</v>
      </c>
      <c r="K504" s="14">
        <v>50</v>
      </c>
      <c r="L504" s="14">
        <v>0.97</v>
      </c>
      <c r="M504" s="14">
        <v>2.11</v>
      </c>
      <c r="N504" s="14">
        <v>1.18</v>
      </c>
      <c r="O504" s="14">
        <v>0.52</v>
      </c>
      <c r="P504" s="14">
        <v>27.9</v>
      </c>
      <c r="Q504" s="14">
        <v>1.71</v>
      </c>
      <c r="R504" s="14">
        <v>3.64</v>
      </c>
      <c r="S504" s="14">
        <v>0.42</v>
      </c>
      <c r="T504" s="14">
        <v>6.1</v>
      </c>
      <c r="U504" s="14">
        <v>0.35</v>
      </c>
      <c r="V504" s="14">
        <v>6.81</v>
      </c>
      <c r="W504" s="14">
        <v>8.1</v>
      </c>
      <c r="X504" s="14">
        <v>1.88</v>
      </c>
      <c r="Y504" s="14">
        <v>20.8</v>
      </c>
      <c r="Z504" s="14">
        <v>99.5</v>
      </c>
      <c r="AA504" s="14">
        <v>1.77</v>
      </c>
      <c r="AB504" s="14">
        <v>1.6</v>
      </c>
      <c r="AC504" s="14">
        <v>2.5</v>
      </c>
      <c r="AD504" s="14">
        <v>0.4</v>
      </c>
      <c r="AE504" s="14">
        <v>0.28000000000000003</v>
      </c>
      <c r="AF504" s="14">
        <v>5.54</v>
      </c>
      <c r="AG504" s="14">
        <v>0.61</v>
      </c>
      <c r="AH504" s="14">
        <v>0.23</v>
      </c>
      <c r="AI504" s="14">
        <v>1.54</v>
      </c>
      <c r="AJ504" s="14">
        <v>398</v>
      </c>
      <c r="AK504" s="14">
        <v>1.1000000000000001</v>
      </c>
      <c r="AL504" s="14">
        <v>8.1999999999999993</v>
      </c>
      <c r="AM504" s="14">
        <v>1.49</v>
      </c>
      <c r="AN504" s="14">
        <v>133</v>
      </c>
    </row>
    <row r="505" spans="1:40" x14ac:dyDescent="0.25">
      <c r="A505" s="11" t="s">
        <v>216</v>
      </c>
      <c r="B505" s="10" t="s">
        <v>778</v>
      </c>
      <c r="C505" s="62" t="s">
        <v>607</v>
      </c>
      <c r="D505" s="27">
        <v>3</v>
      </c>
      <c r="E505" s="13">
        <v>4</v>
      </c>
      <c r="F505" s="6" t="s">
        <v>210</v>
      </c>
      <c r="G505" s="54" t="s">
        <v>229</v>
      </c>
      <c r="H505" s="54" t="s">
        <v>229</v>
      </c>
      <c r="I505" s="14">
        <v>298</v>
      </c>
      <c r="J505" s="14">
        <v>34</v>
      </c>
      <c r="K505" s="14">
        <v>46</v>
      </c>
      <c r="L505" s="14">
        <v>1.41</v>
      </c>
      <c r="M505" s="14">
        <v>4.26</v>
      </c>
      <c r="N505" s="14">
        <v>2.84</v>
      </c>
      <c r="O505" s="14">
        <v>1.24</v>
      </c>
      <c r="P505" s="14">
        <v>26.2</v>
      </c>
      <c r="Q505" s="14">
        <v>4.24</v>
      </c>
      <c r="R505" s="14">
        <v>3.12</v>
      </c>
      <c r="S505" s="14">
        <v>0.98</v>
      </c>
      <c r="T505" s="14">
        <v>16.100000000000001</v>
      </c>
      <c r="U505" s="14">
        <v>0.44</v>
      </c>
      <c r="V505" s="14">
        <v>6.38</v>
      </c>
      <c r="W505" s="14">
        <v>18.899999999999999</v>
      </c>
      <c r="X505" s="14">
        <v>4.93</v>
      </c>
      <c r="Y505" s="14">
        <v>16.2</v>
      </c>
      <c r="Z505" s="14">
        <v>84.8</v>
      </c>
      <c r="AA505" s="14">
        <v>4.3</v>
      </c>
      <c r="AB505" s="14">
        <v>1.5</v>
      </c>
      <c r="AC505" s="14">
        <v>4.5999999999999996</v>
      </c>
      <c r="AD505" s="14">
        <v>0.4</v>
      </c>
      <c r="AE505" s="14">
        <v>0.82</v>
      </c>
      <c r="AF505" s="14">
        <v>4.6900000000000004</v>
      </c>
      <c r="AG505" s="14">
        <v>0.57999999999999996</v>
      </c>
      <c r="AH505" s="14">
        <v>0.45</v>
      </c>
      <c r="AI505" s="14">
        <v>1.02</v>
      </c>
      <c r="AJ505" s="14">
        <v>342</v>
      </c>
      <c r="AK505" s="14">
        <v>0.8</v>
      </c>
      <c r="AL505" s="14">
        <v>20.100000000000001</v>
      </c>
      <c r="AM505" s="14">
        <v>3.13</v>
      </c>
      <c r="AN505" s="14">
        <v>122</v>
      </c>
    </row>
    <row r="506" spans="1:40" x14ac:dyDescent="0.25">
      <c r="A506" s="11" t="s">
        <v>216</v>
      </c>
      <c r="B506" s="10" t="s">
        <v>778</v>
      </c>
      <c r="C506" s="62" t="s">
        <v>608</v>
      </c>
      <c r="D506" s="27">
        <v>4</v>
      </c>
      <c r="E506" s="13">
        <v>5</v>
      </c>
      <c r="F506" s="6" t="s">
        <v>210</v>
      </c>
      <c r="G506" s="54" t="s">
        <v>229</v>
      </c>
      <c r="H506" s="54" t="s">
        <v>229</v>
      </c>
      <c r="I506" s="14">
        <v>435</v>
      </c>
      <c r="J506" s="14">
        <v>142</v>
      </c>
      <c r="K506" s="14">
        <v>45</v>
      </c>
      <c r="L506" s="14">
        <v>1.58</v>
      </c>
      <c r="M506" s="14">
        <v>11.3</v>
      </c>
      <c r="N506" s="14">
        <v>6.6</v>
      </c>
      <c r="O506" s="14">
        <v>2.91</v>
      </c>
      <c r="P506" s="14">
        <v>24.2</v>
      </c>
      <c r="Q506" s="14">
        <v>10.3</v>
      </c>
      <c r="R506" s="14">
        <v>3.52</v>
      </c>
      <c r="S506" s="14">
        <v>2.48</v>
      </c>
      <c r="T506" s="14">
        <v>47.4</v>
      </c>
      <c r="U506" s="14">
        <v>1</v>
      </c>
      <c r="V506" s="14">
        <v>5.95</v>
      </c>
      <c r="W506" s="14">
        <v>50.7</v>
      </c>
      <c r="X506" s="14">
        <v>13.1</v>
      </c>
      <c r="Y506" s="14">
        <v>18.3</v>
      </c>
      <c r="Z506" s="14">
        <v>85.2</v>
      </c>
      <c r="AA506" s="14">
        <v>11.4</v>
      </c>
      <c r="AB506" s="14">
        <v>1.4</v>
      </c>
      <c r="AC506" s="14">
        <v>10.1</v>
      </c>
      <c r="AD506" s="14">
        <v>0.4</v>
      </c>
      <c r="AE506" s="14">
        <v>1.8</v>
      </c>
      <c r="AF506" s="14">
        <v>4.6100000000000003</v>
      </c>
      <c r="AG506" s="14">
        <v>0.54</v>
      </c>
      <c r="AH506" s="14">
        <v>0.97</v>
      </c>
      <c r="AI506" s="14">
        <v>0.99</v>
      </c>
      <c r="AJ506" s="14">
        <v>295</v>
      </c>
      <c r="AK506" s="14">
        <v>1.8</v>
      </c>
      <c r="AL506" s="14">
        <v>54.4</v>
      </c>
      <c r="AM506" s="14">
        <v>7.22</v>
      </c>
      <c r="AN506" s="14">
        <v>115</v>
      </c>
    </row>
    <row r="507" spans="1:40" x14ac:dyDescent="0.25">
      <c r="A507" s="11" t="s">
        <v>216</v>
      </c>
      <c r="B507" s="10" t="s">
        <v>778</v>
      </c>
      <c r="C507" s="62" t="s">
        <v>609</v>
      </c>
      <c r="D507" s="27">
        <v>5</v>
      </c>
      <c r="E507" s="13">
        <v>6</v>
      </c>
      <c r="F507" s="6" t="s">
        <v>210</v>
      </c>
      <c r="G507" s="54" t="s">
        <v>229</v>
      </c>
      <c r="H507" s="54" t="s">
        <v>229</v>
      </c>
      <c r="I507" s="14">
        <v>330</v>
      </c>
      <c r="J507" s="14">
        <v>45.6</v>
      </c>
      <c r="K507" s="14">
        <v>54</v>
      </c>
      <c r="L507" s="14">
        <v>1.43</v>
      </c>
      <c r="M507" s="14">
        <v>8.02</v>
      </c>
      <c r="N507" s="14">
        <v>5.07</v>
      </c>
      <c r="O507" s="14">
        <v>2.72</v>
      </c>
      <c r="P507" s="14">
        <v>23.5</v>
      </c>
      <c r="Q507" s="14">
        <v>8.39</v>
      </c>
      <c r="R507" s="14">
        <v>3.17</v>
      </c>
      <c r="S507" s="14">
        <v>1.66</v>
      </c>
      <c r="T507" s="14">
        <v>36.700000000000003</v>
      </c>
      <c r="U507" s="14">
        <v>0.82</v>
      </c>
      <c r="V507" s="14">
        <v>5.55</v>
      </c>
      <c r="W507" s="14">
        <v>43.5</v>
      </c>
      <c r="X507" s="14">
        <v>11.25</v>
      </c>
      <c r="Y507" s="14">
        <v>34.4</v>
      </c>
      <c r="Z507" s="14">
        <v>56.1</v>
      </c>
      <c r="AA507" s="14">
        <v>9.82</v>
      </c>
      <c r="AB507" s="14">
        <v>1.3</v>
      </c>
      <c r="AC507" s="14">
        <v>93</v>
      </c>
      <c r="AD507" s="14">
        <v>0.4</v>
      </c>
      <c r="AE507" s="14">
        <v>1.39</v>
      </c>
      <c r="AF507" s="14">
        <v>3.98</v>
      </c>
      <c r="AG507" s="14">
        <v>0.54</v>
      </c>
      <c r="AH507" s="14">
        <v>0.73</v>
      </c>
      <c r="AI507" s="14">
        <v>1.01</v>
      </c>
      <c r="AJ507" s="14">
        <v>323</v>
      </c>
      <c r="AK507" s="14">
        <v>2.6</v>
      </c>
      <c r="AL507" s="14">
        <v>45.4</v>
      </c>
      <c r="AM507" s="14">
        <v>4.95</v>
      </c>
      <c r="AN507" s="14">
        <v>107</v>
      </c>
    </row>
    <row r="508" spans="1:40" x14ac:dyDescent="0.25">
      <c r="A508" s="11" t="s">
        <v>216</v>
      </c>
      <c r="B508" s="10" t="s">
        <v>778</v>
      </c>
      <c r="C508" s="62" t="s">
        <v>610</v>
      </c>
      <c r="D508" s="27">
        <v>6</v>
      </c>
      <c r="E508" s="13">
        <v>7</v>
      </c>
      <c r="F508" s="6" t="s">
        <v>210</v>
      </c>
      <c r="G508" s="54" t="s">
        <v>229</v>
      </c>
      <c r="H508" s="54" t="s">
        <v>229</v>
      </c>
      <c r="I508" s="14">
        <v>506</v>
      </c>
      <c r="J508" s="14">
        <v>74.7</v>
      </c>
      <c r="K508" s="14">
        <v>49</v>
      </c>
      <c r="L508" s="14">
        <v>2.2400000000000002</v>
      </c>
      <c r="M508" s="14">
        <v>17.350000000000001</v>
      </c>
      <c r="N508" s="14">
        <v>10.35</v>
      </c>
      <c r="O508" s="14">
        <v>5.61</v>
      </c>
      <c r="P508" s="14">
        <v>25</v>
      </c>
      <c r="Q508" s="14">
        <v>18.600000000000001</v>
      </c>
      <c r="R508" s="14">
        <v>2.74</v>
      </c>
      <c r="S508" s="14">
        <v>3.74</v>
      </c>
      <c r="T508" s="14">
        <v>79.5</v>
      </c>
      <c r="U508" s="14">
        <v>1.53</v>
      </c>
      <c r="V508" s="14">
        <v>5.5</v>
      </c>
      <c r="W508" s="14">
        <v>93.1</v>
      </c>
      <c r="X508" s="14">
        <v>23.6</v>
      </c>
      <c r="Y508" s="14">
        <v>44.5</v>
      </c>
      <c r="Z508" s="14">
        <v>57</v>
      </c>
      <c r="AA508" s="14">
        <v>19.55</v>
      </c>
      <c r="AB508" s="14">
        <v>1.4</v>
      </c>
      <c r="AC508" s="14">
        <v>32.700000000000003</v>
      </c>
      <c r="AD508" s="14">
        <v>0.4</v>
      </c>
      <c r="AE508" s="14">
        <v>2.82</v>
      </c>
      <c r="AF508" s="14">
        <v>4.1500000000000004</v>
      </c>
      <c r="AG508" s="14">
        <v>0.52</v>
      </c>
      <c r="AH508" s="14">
        <v>1.57</v>
      </c>
      <c r="AI508" s="14">
        <v>1.04</v>
      </c>
      <c r="AJ508" s="14">
        <v>317</v>
      </c>
      <c r="AK508" s="14">
        <v>2.1</v>
      </c>
      <c r="AL508" s="14">
        <v>84.2</v>
      </c>
      <c r="AM508" s="14">
        <v>10.4</v>
      </c>
      <c r="AN508" s="14">
        <v>109</v>
      </c>
    </row>
    <row r="509" spans="1:40" x14ac:dyDescent="0.25">
      <c r="A509" s="11" t="s">
        <v>216</v>
      </c>
      <c r="B509" s="10" t="s">
        <v>778</v>
      </c>
      <c r="C509" s="62" t="s">
        <v>611</v>
      </c>
      <c r="D509" s="27">
        <v>7</v>
      </c>
      <c r="E509" s="13">
        <v>8</v>
      </c>
      <c r="F509" s="6" t="s">
        <v>210</v>
      </c>
      <c r="G509" s="54" t="s">
        <v>229</v>
      </c>
      <c r="H509" s="54" t="s">
        <v>229</v>
      </c>
      <c r="I509" s="14">
        <v>533</v>
      </c>
      <c r="J509" s="14">
        <v>121</v>
      </c>
      <c r="K509" s="14">
        <v>49</v>
      </c>
      <c r="L509" s="14">
        <v>2.2599999999999998</v>
      </c>
      <c r="M509" s="14">
        <v>26.4</v>
      </c>
      <c r="N509" s="14">
        <v>14.25</v>
      </c>
      <c r="O509" s="14">
        <v>7.36</v>
      </c>
      <c r="P509" s="14">
        <v>23.9</v>
      </c>
      <c r="Q509" s="14">
        <v>25.3</v>
      </c>
      <c r="R509" s="14">
        <v>2.82</v>
      </c>
      <c r="S509" s="14">
        <v>5.48</v>
      </c>
      <c r="T509" s="14">
        <v>109</v>
      </c>
      <c r="U509" s="14">
        <v>2.5499999999999998</v>
      </c>
      <c r="V509" s="14">
        <v>5.68</v>
      </c>
      <c r="W509" s="14">
        <v>123</v>
      </c>
      <c r="X509" s="14">
        <v>30.9</v>
      </c>
      <c r="Y509" s="14">
        <v>45.8</v>
      </c>
      <c r="Z509" s="14">
        <v>65.8</v>
      </c>
      <c r="AA509" s="14">
        <v>27.1</v>
      </c>
      <c r="AB509" s="14">
        <v>1.4</v>
      </c>
      <c r="AC509" s="14">
        <v>22.2</v>
      </c>
      <c r="AD509" s="14">
        <v>0.4</v>
      </c>
      <c r="AE509" s="14">
        <v>3.99</v>
      </c>
      <c r="AF509" s="14">
        <v>4.1100000000000003</v>
      </c>
      <c r="AG509" s="14">
        <v>0.56000000000000005</v>
      </c>
      <c r="AH509" s="14">
        <v>2.33</v>
      </c>
      <c r="AI509" s="14">
        <v>0.89</v>
      </c>
      <c r="AJ509" s="14">
        <v>309</v>
      </c>
      <c r="AK509" s="14">
        <v>1.5</v>
      </c>
      <c r="AL509" s="14">
        <v>127</v>
      </c>
      <c r="AM509" s="14">
        <v>14.95</v>
      </c>
      <c r="AN509" s="14">
        <v>109</v>
      </c>
    </row>
    <row r="510" spans="1:40" x14ac:dyDescent="0.25">
      <c r="A510" s="11" t="s">
        <v>216</v>
      </c>
      <c r="B510" s="10" t="s">
        <v>778</v>
      </c>
      <c r="C510" s="62" t="s">
        <v>612</v>
      </c>
      <c r="D510" s="27">
        <v>8</v>
      </c>
      <c r="E510" s="13">
        <v>9</v>
      </c>
      <c r="F510" s="6" t="s">
        <v>210</v>
      </c>
      <c r="G510" s="54" t="s">
        <v>229</v>
      </c>
      <c r="H510" s="54" t="s">
        <v>229</v>
      </c>
      <c r="I510" s="14">
        <v>438</v>
      </c>
      <c r="J510" s="14">
        <v>70.099999999999994</v>
      </c>
      <c r="K510" s="14">
        <v>48</v>
      </c>
      <c r="L510" s="14">
        <v>2.63</v>
      </c>
      <c r="M510" s="14">
        <v>29.4</v>
      </c>
      <c r="N510" s="14">
        <v>16.75</v>
      </c>
      <c r="O510" s="14">
        <v>8.41</v>
      </c>
      <c r="P510" s="14">
        <v>23.6</v>
      </c>
      <c r="Q510" s="14">
        <v>29.1</v>
      </c>
      <c r="R510" s="14">
        <v>3.68</v>
      </c>
      <c r="S510" s="14">
        <v>6.08</v>
      </c>
      <c r="T510" s="14">
        <v>125</v>
      </c>
      <c r="U510" s="14">
        <v>2.34</v>
      </c>
      <c r="V510" s="14">
        <v>5.69</v>
      </c>
      <c r="W510" s="14">
        <v>130.5</v>
      </c>
      <c r="X510" s="14">
        <v>34.1</v>
      </c>
      <c r="Y510" s="14">
        <v>49.1</v>
      </c>
      <c r="Z510" s="14">
        <v>68.599999999999994</v>
      </c>
      <c r="AA510" s="14">
        <v>29.6</v>
      </c>
      <c r="AB510" s="14">
        <v>1.8</v>
      </c>
      <c r="AC510" s="14">
        <v>25</v>
      </c>
      <c r="AD510" s="14">
        <v>0.4</v>
      </c>
      <c r="AE510" s="14">
        <v>4.5599999999999996</v>
      </c>
      <c r="AF510" s="14">
        <v>4.13</v>
      </c>
      <c r="AG510" s="14">
        <v>0.52</v>
      </c>
      <c r="AH510" s="14">
        <v>2.57</v>
      </c>
      <c r="AI510" s="14">
        <v>0.84</v>
      </c>
      <c r="AJ510" s="14">
        <v>243</v>
      </c>
      <c r="AK510" s="14">
        <v>1.2</v>
      </c>
      <c r="AL510" s="14">
        <v>150.5</v>
      </c>
      <c r="AM510" s="14">
        <v>16.350000000000001</v>
      </c>
      <c r="AN510" s="14">
        <v>107</v>
      </c>
    </row>
    <row r="511" spans="1:40" x14ac:dyDescent="0.25">
      <c r="A511" s="11" t="s">
        <v>216</v>
      </c>
      <c r="B511" s="10" t="s">
        <v>778</v>
      </c>
      <c r="C511" s="62" t="s">
        <v>613</v>
      </c>
      <c r="D511" s="27">
        <v>9</v>
      </c>
      <c r="E511" s="13">
        <v>10</v>
      </c>
      <c r="F511" s="6" t="s">
        <v>210</v>
      </c>
      <c r="G511" s="54" t="s">
        <v>229</v>
      </c>
      <c r="H511" s="54" t="s">
        <v>229</v>
      </c>
      <c r="I511" s="14">
        <v>374</v>
      </c>
      <c r="J511" s="14">
        <v>45.9</v>
      </c>
      <c r="K511" s="14">
        <v>48</v>
      </c>
      <c r="L511" s="14">
        <v>2.4900000000000002</v>
      </c>
      <c r="M511" s="14">
        <v>31.6</v>
      </c>
      <c r="N511" s="14">
        <v>17.600000000000001</v>
      </c>
      <c r="O511" s="14">
        <v>8.99</v>
      </c>
      <c r="P511" s="14">
        <v>21.8</v>
      </c>
      <c r="Q511" s="14">
        <v>32.4</v>
      </c>
      <c r="R511" s="14">
        <v>2.9</v>
      </c>
      <c r="S511" s="14">
        <v>6.6</v>
      </c>
      <c r="T511" s="14">
        <v>146</v>
      </c>
      <c r="U511" s="14">
        <v>2.59</v>
      </c>
      <c r="V511" s="14">
        <v>5.38</v>
      </c>
      <c r="W511" s="14">
        <v>155</v>
      </c>
      <c r="X511" s="14">
        <v>39.4</v>
      </c>
      <c r="Y511" s="14">
        <v>47.1</v>
      </c>
      <c r="Z511" s="14">
        <v>58.9</v>
      </c>
      <c r="AA511" s="14">
        <v>32.1</v>
      </c>
      <c r="AB511" s="14">
        <v>1.2</v>
      </c>
      <c r="AC511" s="14">
        <v>30.9</v>
      </c>
      <c r="AD511" s="14">
        <v>0.3</v>
      </c>
      <c r="AE511" s="14">
        <v>5.45</v>
      </c>
      <c r="AF511" s="14">
        <v>3.67</v>
      </c>
      <c r="AG511" s="14">
        <v>0.48</v>
      </c>
      <c r="AH511" s="14">
        <v>2.74</v>
      </c>
      <c r="AI511" s="14">
        <v>0.63</v>
      </c>
      <c r="AJ511" s="14">
        <v>195</v>
      </c>
      <c r="AK511" s="14">
        <v>1</v>
      </c>
      <c r="AL511" s="14">
        <v>170.5</v>
      </c>
      <c r="AM511" s="14">
        <v>17.75</v>
      </c>
      <c r="AN511" s="14">
        <v>103</v>
      </c>
    </row>
    <row r="512" spans="1:40" x14ac:dyDescent="0.25">
      <c r="A512" s="11" t="s">
        <v>216</v>
      </c>
      <c r="B512" s="10" t="s">
        <v>778</v>
      </c>
      <c r="C512" s="62" t="s">
        <v>614</v>
      </c>
      <c r="D512" s="27">
        <v>10</v>
      </c>
      <c r="E512" s="13">
        <v>11</v>
      </c>
      <c r="F512" s="6" t="s">
        <v>210</v>
      </c>
      <c r="G512" s="54" t="s">
        <v>229</v>
      </c>
      <c r="H512" s="54" t="s">
        <v>229</v>
      </c>
      <c r="I512" s="14">
        <v>322</v>
      </c>
      <c r="J512" s="14">
        <v>30.7</v>
      </c>
      <c r="K512" s="14">
        <v>49</v>
      </c>
      <c r="L512" s="14">
        <v>2.16</v>
      </c>
      <c r="M512" s="14">
        <v>29.6</v>
      </c>
      <c r="N512" s="14">
        <v>15.95</v>
      </c>
      <c r="O512" s="14">
        <v>8.11</v>
      </c>
      <c r="P512" s="14">
        <v>20.9</v>
      </c>
      <c r="Q512" s="14">
        <v>28.9</v>
      </c>
      <c r="R512" s="14">
        <v>2.79</v>
      </c>
      <c r="S512" s="14">
        <v>5.99</v>
      </c>
      <c r="T512" s="14">
        <v>118.5</v>
      </c>
      <c r="U512" s="14">
        <v>2.2599999999999998</v>
      </c>
      <c r="V512" s="14">
        <v>4.9000000000000004</v>
      </c>
      <c r="W512" s="14">
        <v>125</v>
      </c>
      <c r="X512" s="14">
        <v>32</v>
      </c>
      <c r="Y512" s="14">
        <v>46.9</v>
      </c>
      <c r="Z512" s="14">
        <v>54.1</v>
      </c>
      <c r="AA512" s="14">
        <v>28.8</v>
      </c>
      <c r="AB512" s="14">
        <v>0.8</v>
      </c>
      <c r="AC512" s="14">
        <v>49.4</v>
      </c>
      <c r="AD512" s="14">
        <v>0.4</v>
      </c>
      <c r="AE512" s="14">
        <v>4.83</v>
      </c>
      <c r="AF512" s="14">
        <v>3.64</v>
      </c>
      <c r="AG512" s="14">
        <v>0.47</v>
      </c>
      <c r="AH512" s="14">
        <v>2.6</v>
      </c>
      <c r="AI512" s="14">
        <v>0.83</v>
      </c>
      <c r="AJ512" s="14">
        <v>223</v>
      </c>
      <c r="AK512" s="14">
        <v>1.3</v>
      </c>
      <c r="AL512" s="14">
        <v>151.5</v>
      </c>
      <c r="AM512" s="14">
        <v>15.45</v>
      </c>
      <c r="AN512" s="14">
        <v>104</v>
      </c>
    </row>
    <row r="513" spans="1:40" x14ac:dyDescent="0.25">
      <c r="A513" s="11" t="s">
        <v>216</v>
      </c>
      <c r="B513" s="10" t="s">
        <v>778</v>
      </c>
      <c r="C513" s="62" t="s">
        <v>615</v>
      </c>
      <c r="D513" s="27">
        <v>11</v>
      </c>
      <c r="E513" s="13">
        <v>12</v>
      </c>
      <c r="F513" s="6" t="s">
        <v>210</v>
      </c>
      <c r="G513" s="54" t="s">
        <v>229</v>
      </c>
      <c r="H513" s="54" t="s">
        <v>229</v>
      </c>
      <c r="I513" s="14">
        <v>303</v>
      </c>
      <c r="J513" s="14">
        <v>26.3</v>
      </c>
      <c r="K513" s="14">
        <v>51</v>
      </c>
      <c r="L513" s="14">
        <v>2.29</v>
      </c>
      <c r="M513" s="14">
        <v>50.8</v>
      </c>
      <c r="N513" s="14">
        <v>26.6</v>
      </c>
      <c r="O513" s="14">
        <v>14.6</v>
      </c>
      <c r="P513" s="14">
        <v>20.8</v>
      </c>
      <c r="Q513" s="14">
        <v>54</v>
      </c>
      <c r="R513" s="14">
        <v>2.71</v>
      </c>
      <c r="S513" s="14">
        <v>9.75</v>
      </c>
      <c r="T513" s="14">
        <v>214</v>
      </c>
      <c r="U513" s="14">
        <v>3.53</v>
      </c>
      <c r="V513" s="14">
        <v>5.54</v>
      </c>
      <c r="W513" s="14">
        <v>242</v>
      </c>
      <c r="X513" s="14">
        <v>63.7</v>
      </c>
      <c r="Y513" s="14">
        <v>47.2</v>
      </c>
      <c r="Z513" s="14">
        <v>53.9</v>
      </c>
      <c r="AA513" s="14">
        <v>54.2</v>
      </c>
      <c r="AB513" s="14">
        <v>1</v>
      </c>
      <c r="AC513" s="14">
        <v>61.5</v>
      </c>
      <c r="AD513" s="14">
        <v>0.3</v>
      </c>
      <c r="AE513" s="14">
        <v>8.4600000000000009</v>
      </c>
      <c r="AF513" s="14">
        <v>3.45</v>
      </c>
      <c r="AG513" s="14">
        <v>0.5</v>
      </c>
      <c r="AH513" s="14">
        <v>3.7</v>
      </c>
      <c r="AI513" s="14">
        <v>0.95</v>
      </c>
      <c r="AJ513" s="14">
        <v>231</v>
      </c>
      <c r="AK513" s="14">
        <v>1.3</v>
      </c>
      <c r="AL513" s="14">
        <v>254</v>
      </c>
      <c r="AM513" s="14">
        <v>23</v>
      </c>
      <c r="AN513" s="14">
        <v>100</v>
      </c>
    </row>
    <row r="514" spans="1:40" x14ac:dyDescent="0.25">
      <c r="A514" s="11" t="s">
        <v>216</v>
      </c>
      <c r="B514" s="10" t="s">
        <v>778</v>
      </c>
      <c r="C514" s="62" t="s">
        <v>616</v>
      </c>
      <c r="D514" s="27">
        <v>13</v>
      </c>
      <c r="E514" s="13">
        <v>14</v>
      </c>
      <c r="F514" s="6" t="s">
        <v>210</v>
      </c>
      <c r="G514" s="54" t="s">
        <v>229</v>
      </c>
      <c r="H514" s="54" t="s">
        <v>229</v>
      </c>
      <c r="I514" s="14">
        <v>119</v>
      </c>
      <c r="J514" s="14">
        <v>15.6</v>
      </c>
      <c r="K514" s="14">
        <v>28</v>
      </c>
      <c r="L514" s="14">
        <v>1.94</v>
      </c>
      <c r="M514" s="14">
        <v>18.05</v>
      </c>
      <c r="N514" s="14">
        <v>12.8</v>
      </c>
      <c r="O514" s="14">
        <v>3.17</v>
      </c>
      <c r="P514" s="14">
        <v>16.5</v>
      </c>
      <c r="Q514" s="14">
        <v>15.95</v>
      </c>
      <c r="R514" s="14">
        <v>1.76</v>
      </c>
      <c r="S514" s="14">
        <v>4.45</v>
      </c>
      <c r="T514" s="14">
        <v>69</v>
      </c>
      <c r="U514" s="14">
        <v>2.0299999999999998</v>
      </c>
      <c r="V514" s="14">
        <v>3.01</v>
      </c>
      <c r="W514" s="14">
        <v>50.1</v>
      </c>
      <c r="X514" s="14">
        <v>12.2</v>
      </c>
      <c r="Y514" s="14">
        <v>13.2</v>
      </c>
      <c r="Z514" s="14">
        <v>37.700000000000003</v>
      </c>
      <c r="AA514" s="14">
        <v>9.99</v>
      </c>
      <c r="AB514" s="14">
        <v>0.6</v>
      </c>
      <c r="AC514" s="14">
        <v>69.2</v>
      </c>
      <c r="AD514" s="14">
        <v>0.2</v>
      </c>
      <c r="AE514" s="14">
        <v>2.69</v>
      </c>
      <c r="AF514" s="14">
        <v>2.2400000000000002</v>
      </c>
      <c r="AG514" s="14">
        <v>0.27</v>
      </c>
      <c r="AH514" s="14">
        <v>1.98</v>
      </c>
      <c r="AI514" s="14">
        <v>0.56000000000000005</v>
      </c>
      <c r="AJ514" s="14">
        <v>163</v>
      </c>
      <c r="AK514" s="14">
        <v>0.9</v>
      </c>
      <c r="AL514" s="14">
        <v>182</v>
      </c>
      <c r="AM514" s="14">
        <v>11.95</v>
      </c>
      <c r="AN514" s="14">
        <v>61</v>
      </c>
    </row>
    <row r="515" spans="1:40" x14ac:dyDescent="0.25">
      <c r="A515" s="11" t="s">
        <v>216</v>
      </c>
      <c r="B515" s="10" t="s">
        <v>778</v>
      </c>
      <c r="C515" s="62" t="s">
        <v>617</v>
      </c>
      <c r="D515" s="27">
        <v>15</v>
      </c>
      <c r="E515" s="13">
        <v>16</v>
      </c>
      <c r="F515" s="6" t="s">
        <v>210</v>
      </c>
      <c r="G515" s="54" t="s">
        <v>229</v>
      </c>
      <c r="H515" s="54" t="s">
        <v>229</v>
      </c>
      <c r="I515" s="14">
        <v>67.8</v>
      </c>
      <c r="J515" s="14">
        <v>11.4</v>
      </c>
      <c r="K515" s="14">
        <v>25</v>
      </c>
      <c r="L515" s="14">
        <v>1.1599999999999999</v>
      </c>
      <c r="M515" s="14">
        <v>5.93</v>
      </c>
      <c r="N515" s="14">
        <v>4.5199999999999996</v>
      </c>
      <c r="O515" s="14">
        <v>0.73</v>
      </c>
      <c r="P515" s="14">
        <v>17</v>
      </c>
      <c r="Q515" s="14">
        <v>5.21</v>
      </c>
      <c r="R515" s="14">
        <v>1.2</v>
      </c>
      <c r="S515" s="14">
        <v>1.51</v>
      </c>
      <c r="T515" s="14">
        <v>26.2</v>
      </c>
      <c r="U515" s="14">
        <v>0.74</v>
      </c>
      <c r="V515" s="14">
        <v>1.97</v>
      </c>
      <c r="W515" s="14">
        <v>15.2</v>
      </c>
      <c r="X515" s="14">
        <v>3.37</v>
      </c>
      <c r="Y515" s="14">
        <v>7.5</v>
      </c>
      <c r="Z515" s="14">
        <v>30.5</v>
      </c>
      <c r="AA515" s="14">
        <v>2.76</v>
      </c>
      <c r="AB515" s="14" t="s">
        <v>159</v>
      </c>
      <c r="AC515" s="14">
        <v>44.7</v>
      </c>
      <c r="AD515" s="14">
        <v>0.1</v>
      </c>
      <c r="AE515" s="14">
        <v>0.87</v>
      </c>
      <c r="AF515" s="14">
        <v>1.52</v>
      </c>
      <c r="AG515" s="14">
        <v>0.19</v>
      </c>
      <c r="AH515" s="14">
        <v>0.56999999999999995</v>
      </c>
      <c r="AI515" s="14">
        <v>0.33</v>
      </c>
      <c r="AJ515" s="14">
        <v>136</v>
      </c>
      <c r="AK515" s="14">
        <v>0.6</v>
      </c>
      <c r="AL515" s="14">
        <v>69</v>
      </c>
      <c r="AM515" s="14">
        <v>3.56</v>
      </c>
      <c r="AN515" s="14">
        <v>41</v>
      </c>
    </row>
    <row r="516" spans="1:40" x14ac:dyDescent="0.25">
      <c r="A516" s="11" t="s">
        <v>216</v>
      </c>
      <c r="B516" s="10" t="s">
        <v>779</v>
      </c>
      <c r="C516" s="62" t="s">
        <v>618</v>
      </c>
      <c r="D516" s="27">
        <v>1</v>
      </c>
      <c r="E516" s="13">
        <v>2</v>
      </c>
      <c r="F516" s="6" t="s">
        <v>210</v>
      </c>
      <c r="G516" s="54" t="s">
        <v>229</v>
      </c>
      <c r="H516" s="54" t="s">
        <v>229</v>
      </c>
      <c r="I516" s="14">
        <v>96</v>
      </c>
      <c r="J516" s="14">
        <v>5.6</v>
      </c>
      <c r="K516" s="14">
        <v>26</v>
      </c>
      <c r="L516" s="14">
        <v>1.04</v>
      </c>
      <c r="M516" s="14">
        <v>1.66</v>
      </c>
      <c r="N516" s="14">
        <v>1.1599999999999999</v>
      </c>
      <c r="O516" s="14">
        <v>0.54</v>
      </c>
      <c r="P516" s="14">
        <v>31.6</v>
      </c>
      <c r="Q516" s="14">
        <v>1.71</v>
      </c>
      <c r="R516" s="14">
        <v>4.51</v>
      </c>
      <c r="S516" s="14">
        <v>0.32</v>
      </c>
      <c r="T516" s="14">
        <v>5.9</v>
      </c>
      <c r="U516" s="14">
        <v>0.15</v>
      </c>
      <c r="V516" s="14">
        <v>8.39</v>
      </c>
      <c r="W516" s="14">
        <v>6.8</v>
      </c>
      <c r="X516" s="14">
        <v>1.84</v>
      </c>
      <c r="Y516" s="14">
        <v>12.6</v>
      </c>
      <c r="Z516" s="14">
        <v>85.9</v>
      </c>
      <c r="AA516" s="14">
        <v>1.52</v>
      </c>
      <c r="AB516" s="14">
        <v>1.7</v>
      </c>
      <c r="AC516" s="14">
        <v>3.3</v>
      </c>
      <c r="AD516" s="14">
        <v>0.6</v>
      </c>
      <c r="AE516" s="14">
        <v>0.23</v>
      </c>
      <c r="AF516" s="14">
        <v>7.08</v>
      </c>
      <c r="AG516" s="14">
        <v>0.73</v>
      </c>
      <c r="AH516" s="14">
        <v>0.14000000000000001</v>
      </c>
      <c r="AI516" s="14">
        <v>1.56</v>
      </c>
      <c r="AJ516" s="14">
        <v>426</v>
      </c>
      <c r="AK516" s="14">
        <v>1.5</v>
      </c>
      <c r="AL516" s="14">
        <v>7.9</v>
      </c>
      <c r="AM516" s="14">
        <v>1.07</v>
      </c>
      <c r="AN516" s="14">
        <v>163</v>
      </c>
    </row>
    <row r="517" spans="1:40" x14ac:dyDescent="0.25">
      <c r="A517" s="11" t="s">
        <v>216</v>
      </c>
      <c r="B517" s="10" t="s">
        <v>779</v>
      </c>
      <c r="C517" s="62" t="s">
        <v>619</v>
      </c>
      <c r="D517" s="27">
        <v>2</v>
      </c>
      <c r="E517" s="13">
        <v>3</v>
      </c>
      <c r="F517" s="6" t="s">
        <v>210</v>
      </c>
      <c r="G517" s="54" t="s">
        <v>229</v>
      </c>
      <c r="H517" s="54" t="s">
        <v>229</v>
      </c>
      <c r="I517" s="14">
        <v>87.7</v>
      </c>
      <c r="J517" s="14">
        <v>15</v>
      </c>
      <c r="K517" s="14">
        <v>27</v>
      </c>
      <c r="L517" s="14">
        <v>1.27</v>
      </c>
      <c r="M517" s="14">
        <v>1.38</v>
      </c>
      <c r="N517" s="14">
        <v>0.88</v>
      </c>
      <c r="O517" s="14">
        <v>0.35</v>
      </c>
      <c r="P517" s="14">
        <v>31</v>
      </c>
      <c r="Q517" s="14">
        <v>1.34</v>
      </c>
      <c r="R517" s="14">
        <v>4.49</v>
      </c>
      <c r="S517" s="14">
        <v>0.44</v>
      </c>
      <c r="T517" s="14">
        <v>5.2</v>
      </c>
      <c r="U517" s="14">
        <v>0.16</v>
      </c>
      <c r="V517" s="14">
        <v>8.7200000000000006</v>
      </c>
      <c r="W517" s="14">
        <v>5.9</v>
      </c>
      <c r="X517" s="14">
        <v>1.5</v>
      </c>
      <c r="Y517" s="14">
        <v>11.2</v>
      </c>
      <c r="Z517" s="14">
        <v>84.1</v>
      </c>
      <c r="AA517" s="14">
        <v>1.28</v>
      </c>
      <c r="AB517" s="14">
        <v>1.4</v>
      </c>
      <c r="AC517" s="14">
        <v>2.8</v>
      </c>
      <c r="AD517" s="14">
        <v>0.6</v>
      </c>
      <c r="AE517" s="14">
        <v>0.24</v>
      </c>
      <c r="AF517" s="14">
        <v>6.35</v>
      </c>
      <c r="AG517" s="14">
        <v>0.74</v>
      </c>
      <c r="AH517" s="14">
        <v>0.12</v>
      </c>
      <c r="AI517" s="14">
        <v>1.79</v>
      </c>
      <c r="AJ517" s="14">
        <v>449</v>
      </c>
      <c r="AK517" s="14">
        <v>1.2</v>
      </c>
      <c r="AL517" s="14">
        <v>7.7</v>
      </c>
      <c r="AM517" s="14">
        <v>1.01</v>
      </c>
      <c r="AN517" s="14">
        <v>166</v>
      </c>
    </row>
    <row r="518" spans="1:40" x14ac:dyDescent="0.25">
      <c r="A518" s="11" t="s">
        <v>216</v>
      </c>
      <c r="B518" s="10" t="s">
        <v>779</v>
      </c>
      <c r="C518" s="62" t="s">
        <v>620</v>
      </c>
      <c r="D518" s="27">
        <v>3</v>
      </c>
      <c r="E518" s="13">
        <v>4</v>
      </c>
      <c r="F518" s="6" t="s">
        <v>210</v>
      </c>
      <c r="G518" s="54" t="s">
        <v>229</v>
      </c>
      <c r="H518" s="54" t="s">
        <v>229</v>
      </c>
      <c r="I518" s="14">
        <v>107</v>
      </c>
      <c r="J518" s="14">
        <v>48.5</v>
      </c>
      <c r="K518" s="14">
        <v>24</v>
      </c>
      <c r="L518" s="14">
        <v>1.41</v>
      </c>
      <c r="M518" s="14">
        <v>1.72</v>
      </c>
      <c r="N518" s="14">
        <v>1.0900000000000001</v>
      </c>
      <c r="O518" s="14">
        <v>0.23</v>
      </c>
      <c r="P518" s="14">
        <v>30.7</v>
      </c>
      <c r="Q518" s="14">
        <v>1.04</v>
      </c>
      <c r="R518" s="14">
        <v>4.37</v>
      </c>
      <c r="S518" s="14">
        <v>0.33</v>
      </c>
      <c r="T518" s="14">
        <v>3.5</v>
      </c>
      <c r="U518" s="14">
        <v>0.22</v>
      </c>
      <c r="V518" s="14">
        <v>8.4600000000000009</v>
      </c>
      <c r="W518" s="14">
        <v>4.0999999999999996</v>
      </c>
      <c r="X518" s="14">
        <v>1.04</v>
      </c>
      <c r="Y518" s="14">
        <v>11</v>
      </c>
      <c r="Z518" s="14">
        <v>86.9</v>
      </c>
      <c r="AA518" s="14">
        <v>0.89</v>
      </c>
      <c r="AB518" s="14">
        <v>1.7</v>
      </c>
      <c r="AC518" s="14">
        <v>3.1</v>
      </c>
      <c r="AD518" s="14">
        <v>0.6</v>
      </c>
      <c r="AE518" s="14">
        <v>0.23</v>
      </c>
      <c r="AF518" s="14">
        <v>6.14</v>
      </c>
      <c r="AG518" s="14">
        <v>0.74</v>
      </c>
      <c r="AH518" s="14">
        <v>0.22</v>
      </c>
      <c r="AI518" s="14">
        <v>1.39</v>
      </c>
      <c r="AJ518" s="14">
        <v>425</v>
      </c>
      <c r="AK518" s="14">
        <v>1.2</v>
      </c>
      <c r="AL518" s="14">
        <v>8.3000000000000007</v>
      </c>
      <c r="AM518" s="14">
        <v>1.55</v>
      </c>
      <c r="AN518" s="14">
        <v>157</v>
      </c>
    </row>
    <row r="519" spans="1:40" x14ac:dyDescent="0.25">
      <c r="A519" s="11" t="s">
        <v>216</v>
      </c>
      <c r="B519" s="10" t="s">
        <v>779</v>
      </c>
      <c r="C519" s="62" t="s">
        <v>621</v>
      </c>
      <c r="D519" s="27">
        <v>4</v>
      </c>
      <c r="E519" s="13">
        <v>5</v>
      </c>
      <c r="F519" s="6" t="s">
        <v>210</v>
      </c>
      <c r="G519" s="54" t="s">
        <v>229</v>
      </c>
      <c r="H519" s="54" t="s">
        <v>229</v>
      </c>
      <c r="I519" s="14">
        <v>144.5</v>
      </c>
      <c r="J519" s="14">
        <v>40.6</v>
      </c>
      <c r="K519" s="14">
        <v>28</v>
      </c>
      <c r="L519" s="14">
        <v>4.0199999999999996</v>
      </c>
      <c r="M519" s="14">
        <v>1.17</v>
      </c>
      <c r="N519" s="14">
        <v>0.67</v>
      </c>
      <c r="O519" s="14">
        <v>0.45</v>
      </c>
      <c r="P519" s="14">
        <v>31.1</v>
      </c>
      <c r="Q519" s="14">
        <v>1.21</v>
      </c>
      <c r="R519" s="14">
        <v>4.17</v>
      </c>
      <c r="S519" s="14">
        <v>0.26</v>
      </c>
      <c r="T519" s="14">
        <v>4.2</v>
      </c>
      <c r="U519" s="14">
        <v>0.12</v>
      </c>
      <c r="V519" s="14">
        <v>7.95</v>
      </c>
      <c r="W519" s="14">
        <v>5</v>
      </c>
      <c r="X519" s="14">
        <v>1.4</v>
      </c>
      <c r="Y519" s="14">
        <v>19.8</v>
      </c>
      <c r="Z519" s="14">
        <v>86.8</v>
      </c>
      <c r="AA519" s="14">
        <v>0.97</v>
      </c>
      <c r="AB519" s="14">
        <v>1.5</v>
      </c>
      <c r="AC519" s="14">
        <v>5.0999999999999996</v>
      </c>
      <c r="AD519" s="14">
        <v>0.6</v>
      </c>
      <c r="AE519" s="14">
        <v>0.15</v>
      </c>
      <c r="AF519" s="14">
        <v>5.72</v>
      </c>
      <c r="AG519" s="14">
        <v>0.63</v>
      </c>
      <c r="AH519" s="14">
        <v>0.16</v>
      </c>
      <c r="AI519" s="14">
        <v>1.73</v>
      </c>
      <c r="AJ519" s="14">
        <v>399</v>
      </c>
      <c r="AK519" s="14">
        <v>1.1000000000000001</v>
      </c>
      <c r="AL519" s="14">
        <v>5.3</v>
      </c>
      <c r="AM519" s="14">
        <v>0.88</v>
      </c>
      <c r="AN519" s="14">
        <v>152</v>
      </c>
    </row>
    <row r="520" spans="1:40" x14ac:dyDescent="0.25">
      <c r="A520" s="11" t="s">
        <v>216</v>
      </c>
      <c r="B520" s="10" t="s">
        <v>779</v>
      </c>
      <c r="C520" s="62" t="s">
        <v>622</v>
      </c>
      <c r="D520" s="27">
        <v>5</v>
      </c>
      <c r="E520" s="13">
        <v>6</v>
      </c>
      <c r="F520" s="6" t="s">
        <v>210</v>
      </c>
      <c r="G520" s="54" t="s">
        <v>229</v>
      </c>
      <c r="H520" s="54" t="s">
        <v>229</v>
      </c>
      <c r="I520" s="14">
        <v>511</v>
      </c>
      <c r="J520" s="14">
        <v>135</v>
      </c>
      <c r="K520" s="14">
        <v>29</v>
      </c>
      <c r="L520" s="14">
        <v>4.24</v>
      </c>
      <c r="M520" s="14">
        <v>2.39</v>
      </c>
      <c r="N520" s="14">
        <v>1.1599999999999999</v>
      </c>
      <c r="O520" s="14">
        <v>0.64</v>
      </c>
      <c r="P520" s="14">
        <v>31.1</v>
      </c>
      <c r="Q520" s="14">
        <v>1.84</v>
      </c>
      <c r="R520" s="14">
        <v>3.71</v>
      </c>
      <c r="S520" s="14">
        <v>0.43</v>
      </c>
      <c r="T520" s="14">
        <v>7.6</v>
      </c>
      <c r="U520" s="14">
        <v>0.31</v>
      </c>
      <c r="V520" s="14">
        <v>7.53</v>
      </c>
      <c r="W520" s="14">
        <v>8.9</v>
      </c>
      <c r="X520" s="14">
        <v>2.35</v>
      </c>
      <c r="Y520" s="14">
        <v>30.7</v>
      </c>
      <c r="Z520" s="14">
        <v>85.2</v>
      </c>
      <c r="AA520" s="14">
        <v>2.1</v>
      </c>
      <c r="AB520" s="14">
        <v>1.2</v>
      </c>
      <c r="AC520" s="14">
        <v>9.3000000000000007</v>
      </c>
      <c r="AD520" s="14">
        <v>0.4</v>
      </c>
      <c r="AE520" s="14">
        <v>0.33</v>
      </c>
      <c r="AF520" s="14">
        <v>5.87</v>
      </c>
      <c r="AG520" s="14">
        <v>0.67</v>
      </c>
      <c r="AH520" s="14">
        <v>0.19</v>
      </c>
      <c r="AI520" s="14">
        <v>1.53</v>
      </c>
      <c r="AJ520" s="14">
        <v>428</v>
      </c>
      <c r="AK520" s="14">
        <v>1.4</v>
      </c>
      <c r="AL520" s="14">
        <v>7.9</v>
      </c>
      <c r="AM520" s="14">
        <v>1.62</v>
      </c>
      <c r="AN520" s="14">
        <v>144</v>
      </c>
    </row>
    <row r="521" spans="1:40" x14ac:dyDescent="0.25">
      <c r="A521" s="11" t="s">
        <v>216</v>
      </c>
      <c r="B521" s="10" t="s">
        <v>779</v>
      </c>
      <c r="C521" s="62" t="s">
        <v>623</v>
      </c>
      <c r="D521" s="27">
        <v>6</v>
      </c>
      <c r="E521" s="13">
        <v>7</v>
      </c>
      <c r="F521" s="6" t="s">
        <v>210</v>
      </c>
      <c r="G521" s="54" t="s">
        <v>229</v>
      </c>
      <c r="H521" s="54" t="s">
        <v>229</v>
      </c>
      <c r="I521" s="14">
        <v>353</v>
      </c>
      <c r="J521" s="14">
        <v>79</v>
      </c>
      <c r="K521" s="14">
        <v>32</v>
      </c>
      <c r="L521" s="14">
        <v>6.38</v>
      </c>
      <c r="M521" s="14">
        <v>2.56</v>
      </c>
      <c r="N521" s="14">
        <v>1.64</v>
      </c>
      <c r="O521" s="14">
        <v>0.71</v>
      </c>
      <c r="P521" s="14">
        <v>29.4</v>
      </c>
      <c r="Q521" s="14">
        <v>2.2599999999999998</v>
      </c>
      <c r="R521" s="14">
        <v>4.34</v>
      </c>
      <c r="S521" s="14">
        <v>0.56999999999999995</v>
      </c>
      <c r="T521" s="14">
        <v>10.199999999999999</v>
      </c>
      <c r="U521" s="14">
        <v>0.38</v>
      </c>
      <c r="V521" s="14">
        <v>8.34</v>
      </c>
      <c r="W521" s="14">
        <v>12.6</v>
      </c>
      <c r="X521" s="14">
        <v>3.34</v>
      </c>
      <c r="Y521" s="14">
        <v>54</v>
      </c>
      <c r="Z521" s="14">
        <v>78.5</v>
      </c>
      <c r="AA521" s="14">
        <v>2.83</v>
      </c>
      <c r="AB521" s="14">
        <v>1.3</v>
      </c>
      <c r="AC521" s="14">
        <v>13</v>
      </c>
      <c r="AD521" s="14">
        <v>0.6</v>
      </c>
      <c r="AE521" s="14">
        <v>0.4</v>
      </c>
      <c r="AF521" s="14">
        <v>5.82</v>
      </c>
      <c r="AG521" s="14">
        <v>0.7</v>
      </c>
      <c r="AH521" s="14">
        <v>0.26</v>
      </c>
      <c r="AI521" s="14">
        <v>1.52</v>
      </c>
      <c r="AJ521" s="14">
        <v>416</v>
      </c>
      <c r="AK521" s="14">
        <v>1.2</v>
      </c>
      <c r="AL521" s="14">
        <v>10.3</v>
      </c>
      <c r="AM521" s="14">
        <v>1.58</v>
      </c>
      <c r="AN521" s="14">
        <v>159</v>
      </c>
    </row>
    <row r="522" spans="1:40" x14ac:dyDescent="0.25">
      <c r="A522" s="11" t="s">
        <v>216</v>
      </c>
      <c r="B522" s="10" t="s">
        <v>779</v>
      </c>
      <c r="C522" s="62" t="s">
        <v>624</v>
      </c>
      <c r="D522" s="27">
        <v>7</v>
      </c>
      <c r="E522" s="13">
        <v>8</v>
      </c>
      <c r="F522" s="6" t="s">
        <v>210</v>
      </c>
      <c r="G522" s="54" t="s">
        <v>229</v>
      </c>
      <c r="H522" s="54" t="s">
        <v>229</v>
      </c>
      <c r="I522" s="14">
        <v>384</v>
      </c>
      <c r="J522" s="14">
        <v>50.1</v>
      </c>
      <c r="K522" s="14">
        <v>22</v>
      </c>
      <c r="L522" s="14">
        <v>4.82</v>
      </c>
      <c r="M522" s="14">
        <v>6.5</v>
      </c>
      <c r="N522" s="14">
        <v>3.74</v>
      </c>
      <c r="O522" s="14">
        <v>1.67</v>
      </c>
      <c r="P522" s="14">
        <v>27.4</v>
      </c>
      <c r="Q522" s="14">
        <v>5.39</v>
      </c>
      <c r="R522" s="14">
        <v>3.55</v>
      </c>
      <c r="S522" s="14">
        <v>1.1599999999999999</v>
      </c>
      <c r="T522" s="14">
        <v>21.3</v>
      </c>
      <c r="U522" s="14">
        <v>0.64</v>
      </c>
      <c r="V522" s="14">
        <v>6.68</v>
      </c>
      <c r="W522" s="14">
        <v>25.7</v>
      </c>
      <c r="X522" s="14">
        <v>6.33</v>
      </c>
      <c r="Y522" s="14">
        <v>44.6</v>
      </c>
      <c r="Z522" s="14">
        <v>67.5</v>
      </c>
      <c r="AA522" s="14">
        <v>6.74</v>
      </c>
      <c r="AB522" s="14">
        <v>1.6</v>
      </c>
      <c r="AC522" s="14">
        <v>21.4</v>
      </c>
      <c r="AD522" s="14">
        <v>0.4</v>
      </c>
      <c r="AE522" s="14">
        <v>0.98</v>
      </c>
      <c r="AF522" s="14">
        <v>5.28</v>
      </c>
      <c r="AG522" s="14">
        <v>0.59</v>
      </c>
      <c r="AH522" s="14">
        <v>0.57999999999999996</v>
      </c>
      <c r="AI522" s="14">
        <v>1.27</v>
      </c>
      <c r="AJ522" s="14">
        <v>319</v>
      </c>
      <c r="AK522" s="14">
        <v>1.2</v>
      </c>
      <c r="AL522" s="14">
        <v>24.3</v>
      </c>
      <c r="AM522" s="14">
        <v>4.42</v>
      </c>
      <c r="AN522" s="14">
        <v>140</v>
      </c>
    </row>
    <row r="523" spans="1:40" x14ac:dyDescent="0.25">
      <c r="A523" s="11" t="s">
        <v>216</v>
      </c>
      <c r="B523" s="10" t="s">
        <v>779</v>
      </c>
      <c r="C523" s="62" t="s">
        <v>625</v>
      </c>
      <c r="D523" s="27">
        <v>8</v>
      </c>
      <c r="E523" s="13">
        <v>9</v>
      </c>
      <c r="F523" s="6" t="s">
        <v>210</v>
      </c>
      <c r="G523" s="54" t="s">
        <v>229</v>
      </c>
      <c r="H523" s="54" t="s">
        <v>229</v>
      </c>
      <c r="I523" s="14">
        <v>305</v>
      </c>
      <c r="J523" s="14">
        <v>32.700000000000003</v>
      </c>
      <c r="K523" s="14">
        <v>22</v>
      </c>
      <c r="L523" s="14">
        <v>4.0999999999999996</v>
      </c>
      <c r="M523" s="14">
        <v>11.2</v>
      </c>
      <c r="N523" s="14">
        <v>6.22</v>
      </c>
      <c r="O523" s="14">
        <v>3.22</v>
      </c>
      <c r="P523" s="14">
        <v>24.4</v>
      </c>
      <c r="Q523" s="14">
        <v>11.75</v>
      </c>
      <c r="R523" s="14">
        <v>3.31</v>
      </c>
      <c r="S523" s="14">
        <v>2.14</v>
      </c>
      <c r="T523" s="14">
        <v>53.9</v>
      </c>
      <c r="U523" s="14">
        <v>1.07</v>
      </c>
      <c r="V523" s="14">
        <v>6.46</v>
      </c>
      <c r="W523" s="14">
        <v>56.9</v>
      </c>
      <c r="X523" s="14">
        <v>16.25</v>
      </c>
      <c r="Y523" s="14">
        <v>52.4</v>
      </c>
      <c r="Z523" s="14">
        <v>64.599999999999994</v>
      </c>
      <c r="AA523" s="14">
        <v>12.6</v>
      </c>
      <c r="AB523" s="14">
        <v>1.1000000000000001</v>
      </c>
      <c r="AC523" s="14">
        <v>25</v>
      </c>
      <c r="AD523" s="14">
        <v>0.4</v>
      </c>
      <c r="AE523" s="14">
        <v>1.74</v>
      </c>
      <c r="AF523" s="14">
        <v>4.2</v>
      </c>
      <c r="AG523" s="14">
        <v>0.51</v>
      </c>
      <c r="AH523" s="14">
        <v>1.02</v>
      </c>
      <c r="AI523" s="14">
        <v>0.86</v>
      </c>
      <c r="AJ523" s="14">
        <v>238</v>
      </c>
      <c r="AK523" s="14">
        <v>1.3</v>
      </c>
      <c r="AL523" s="14">
        <v>48.3</v>
      </c>
      <c r="AM523" s="14">
        <v>6.71</v>
      </c>
      <c r="AN523" s="14">
        <v>120</v>
      </c>
    </row>
    <row r="524" spans="1:40" x14ac:dyDescent="0.25">
      <c r="A524" s="11" t="s">
        <v>216</v>
      </c>
      <c r="B524" s="10" t="s">
        <v>779</v>
      </c>
      <c r="C524" s="62" t="s">
        <v>626</v>
      </c>
      <c r="D524" s="27">
        <v>9</v>
      </c>
      <c r="E524" s="13">
        <v>10</v>
      </c>
      <c r="F524" s="6" t="s">
        <v>210</v>
      </c>
      <c r="G524" s="54" t="s">
        <v>229</v>
      </c>
      <c r="H524" s="54" t="s">
        <v>229</v>
      </c>
      <c r="I524" s="14">
        <v>376</v>
      </c>
      <c r="J524" s="14">
        <v>29</v>
      </c>
      <c r="K524" s="14">
        <v>30</v>
      </c>
      <c r="L524" s="14">
        <v>3.47</v>
      </c>
      <c r="M524" s="14">
        <v>9.01</v>
      </c>
      <c r="N524" s="14">
        <v>5.39</v>
      </c>
      <c r="O524" s="14">
        <v>2.93</v>
      </c>
      <c r="P524" s="14">
        <v>24.1</v>
      </c>
      <c r="Q524" s="14">
        <v>8.4700000000000006</v>
      </c>
      <c r="R524" s="14">
        <v>3.21</v>
      </c>
      <c r="S524" s="14">
        <v>2.08</v>
      </c>
      <c r="T524" s="14">
        <v>38.700000000000003</v>
      </c>
      <c r="U524" s="14">
        <v>1.02</v>
      </c>
      <c r="V524" s="14">
        <v>6.6</v>
      </c>
      <c r="W524" s="14">
        <v>43</v>
      </c>
      <c r="X524" s="14">
        <v>10.7</v>
      </c>
      <c r="Y524" s="14">
        <v>56.7</v>
      </c>
      <c r="Z524" s="14">
        <v>58.8</v>
      </c>
      <c r="AA524" s="14">
        <v>9.43</v>
      </c>
      <c r="AB524" s="14">
        <v>1.3</v>
      </c>
      <c r="AC524" s="14">
        <v>47.5</v>
      </c>
      <c r="AD524" s="14">
        <v>0.4</v>
      </c>
      <c r="AE524" s="14">
        <v>1.31</v>
      </c>
      <c r="AF524" s="14">
        <v>4.38</v>
      </c>
      <c r="AG524" s="14">
        <v>0.6</v>
      </c>
      <c r="AH524" s="14">
        <v>0.86</v>
      </c>
      <c r="AI524" s="14">
        <v>1.19</v>
      </c>
      <c r="AJ524" s="14">
        <v>294</v>
      </c>
      <c r="AK524" s="14">
        <v>3.1</v>
      </c>
      <c r="AL524" s="14">
        <v>37.6</v>
      </c>
      <c r="AM524" s="14">
        <v>6.37</v>
      </c>
      <c r="AN524" s="14">
        <v>124</v>
      </c>
    </row>
    <row r="525" spans="1:40" ht="13" x14ac:dyDescent="0.25">
      <c r="A525" s="11" t="s">
        <v>627</v>
      </c>
      <c r="B525" s="10" t="s">
        <v>628</v>
      </c>
      <c r="C525" s="50"/>
      <c r="G525" s="54"/>
      <c r="H525" s="54"/>
      <c r="I525" s="14"/>
      <c r="J525" s="14"/>
      <c r="K525" s="14"/>
      <c r="L525" s="14"/>
      <c r="M525" s="14"/>
      <c r="N525" s="14"/>
      <c r="O525" s="14"/>
    </row>
    <row r="526" spans="1:40" ht="13" x14ac:dyDescent="0.25">
      <c r="C526" s="50"/>
      <c r="G526" s="54"/>
      <c r="H526" s="54"/>
      <c r="I526" s="14"/>
      <c r="J526" s="14"/>
      <c r="K526" s="14"/>
      <c r="L526" s="14"/>
      <c r="M526" s="14"/>
      <c r="N526" s="14"/>
      <c r="O526" s="14"/>
    </row>
    <row r="527" spans="1:40" ht="13" x14ac:dyDescent="0.25">
      <c r="C527" s="50"/>
      <c r="G527" s="54"/>
      <c r="H527" s="54"/>
      <c r="I527" s="14"/>
      <c r="J527" s="14"/>
      <c r="K527" s="14"/>
      <c r="L527" s="14"/>
      <c r="M527" s="14"/>
      <c r="N527" s="14"/>
      <c r="O527" s="14"/>
    </row>
    <row r="528" spans="1:40" ht="13" x14ac:dyDescent="0.25">
      <c r="C528" s="50"/>
      <c r="G528" s="54"/>
      <c r="H528" s="54"/>
      <c r="I528" s="14"/>
      <c r="J528" s="14"/>
      <c r="K528" s="14"/>
      <c r="L528" s="14"/>
      <c r="M528" s="14"/>
      <c r="N528" s="14"/>
      <c r="O528" s="14"/>
    </row>
    <row r="529" spans="3:15" ht="13" x14ac:dyDescent="0.25">
      <c r="C529" s="50"/>
      <c r="G529" s="54"/>
      <c r="H529" s="54"/>
      <c r="I529" s="14"/>
      <c r="J529" s="14"/>
      <c r="K529" s="14"/>
      <c r="L529" s="14"/>
      <c r="M529" s="14"/>
      <c r="N529" s="14"/>
      <c r="O529" s="14"/>
    </row>
    <row r="530" spans="3:15" ht="13" x14ac:dyDescent="0.25">
      <c r="C530" s="50"/>
      <c r="G530" s="54"/>
      <c r="H530" s="54"/>
      <c r="I530" s="14"/>
      <c r="J530" s="14"/>
      <c r="K530" s="14"/>
      <c r="L530" s="14"/>
      <c r="M530" s="14"/>
      <c r="N530" s="14"/>
      <c r="O530" s="14"/>
    </row>
    <row r="531" spans="3:15" ht="13" x14ac:dyDescent="0.25">
      <c r="C531" s="50"/>
      <c r="G531" s="54"/>
      <c r="H531" s="54"/>
      <c r="I531" s="14"/>
      <c r="J531" s="14"/>
      <c r="K531" s="14"/>
      <c r="L531" s="14"/>
      <c r="M531" s="14"/>
      <c r="N531" s="14"/>
      <c r="O531" s="14"/>
    </row>
    <row r="532" spans="3:15" ht="13" x14ac:dyDescent="0.25">
      <c r="C532" s="50"/>
      <c r="G532" s="54"/>
      <c r="H532" s="54"/>
      <c r="I532" s="14"/>
      <c r="J532" s="14"/>
      <c r="K532" s="14"/>
      <c r="L532" s="14"/>
      <c r="M532" s="14"/>
      <c r="N532" s="14"/>
      <c r="O532" s="14"/>
    </row>
    <row r="533" spans="3:15" ht="13" x14ac:dyDescent="0.25">
      <c r="C533" s="50"/>
      <c r="G533" s="54"/>
      <c r="H533" s="54"/>
      <c r="I533" s="14"/>
      <c r="J533" s="14"/>
      <c r="K533" s="14"/>
      <c r="L533" s="14"/>
      <c r="M533" s="14"/>
      <c r="N533" s="14"/>
      <c r="O533" s="14"/>
    </row>
    <row r="534" spans="3:15" ht="13" x14ac:dyDescent="0.25">
      <c r="C534" s="50"/>
      <c r="G534" s="54"/>
      <c r="H534" s="54"/>
      <c r="I534" s="14"/>
      <c r="J534" s="14"/>
      <c r="K534" s="14"/>
      <c r="L534" s="14"/>
      <c r="M534" s="14"/>
      <c r="N534" s="14"/>
      <c r="O534" s="14"/>
    </row>
    <row r="535" spans="3:15" ht="13" x14ac:dyDescent="0.25">
      <c r="C535" s="50"/>
      <c r="G535" s="54"/>
      <c r="H535" s="54"/>
      <c r="I535" s="14"/>
      <c r="J535" s="14"/>
      <c r="K535" s="14"/>
      <c r="L535" s="14"/>
      <c r="M535" s="14"/>
      <c r="N535" s="14"/>
      <c r="O535" s="14"/>
    </row>
    <row r="536" spans="3:15" ht="13" x14ac:dyDescent="0.25">
      <c r="C536" s="50"/>
      <c r="G536" s="54"/>
      <c r="H536" s="54"/>
      <c r="I536" s="14"/>
      <c r="J536" s="14"/>
      <c r="K536" s="14"/>
      <c r="L536" s="14"/>
      <c r="M536" s="14"/>
      <c r="N536" s="14"/>
      <c r="O536" s="14"/>
    </row>
    <row r="537" spans="3:15" ht="13" x14ac:dyDescent="0.25">
      <c r="C537" s="50"/>
      <c r="G537" s="54"/>
      <c r="H537" s="54"/>
      <c r="I537" s="14"/>
      <c r="J537" s="14"/>
      <c r="K537" s="14"/>
      <c r="L537" s="14"/>
      <c r="M537" s="14"/>
      <c r="N537" s="14"/>
      <c r="O537" s="14"/>
    </row>
    <row r="538" spans="3:15" ht="13" x14ac:dyDescent="0.25">
      <c r="C538" s="50"/>
      <c r="G538" s="54"/>
      <c r="H538" s="54"/>
      <c r="I538" s="14"/>
      <c r="J538" s="14"/>
      <c r="K538" s="14"/>
      <c r="L538" s="14"/>
      <c r="M538" s="14"/>
      <c r="N538" s="14"/>
      <c r="O538" s="14"/>
    </row>
    <row r="539" spans="3:15" ht="13" x14ac:dyDescent="0.25">
      <c r="C539" s="50"/>
      <c r="G539" s="54"/>
      <c r="H539" s="54"/>
      <c r="I539" s="14"/>
      <c r="J539" s="14"/>
      <c r="K539" s="14"/>
      <c r="L539" s="14"/>
      <c r="M539" s="14"/>
      <c r="N539" s="14"/>
      <c r="O539" s="14"/>
    </row>
    <row r="540" spans="3:15" ht="13" x14ac:dyDescent="0.25">
      <c r="C540" s="50"/>
      <c r="G540" s="54"/>
      <c r="H540" s="54"/>
      <c r="I540" s="14"/>
      <c r="J540" s="14"/>
      <c r="K540" s="14"/>
      <c r="L540" s="14"/>
      <c r="M540" s="14"/>
      <c r="N540" s="14"/>
      <c r="O540" s="14"/>
    </row>
    <row r="541" spans="3:15" ht="13" x14ac:dyDescent="0.25">
      <c r="C541" s="50"/>
      <c r="G541" s="54"/>
      <c r="H541" s="54"/>
      <c r="I541" s="14"/>
      <c r="J541" s="14"/>
      <c r="K541" s="14"/>
      <c r="L541" s="14"/>
      <c r="M541" s="14"/>
      <c r="N541" s="14"/>
      <c r="O541" s="14"/>
    </row>
    <row r="542" spans="3:15" ht="13" x14ac:dyDescent="0.25">
      <c r="C542" s="50"/>
      <c r="G542" s="54"/>
      <c r="H542" s="54"/>
      <c r="I542" s="14"/>
      <c r="J542" s="14"/>
      <c r="K542" s="14"/>
      <c r="L542" s="14"/>
      <c r="M542" s="14"/>
      <c r="N542" s="14"/>
      <c r="O542" s="14"/>
    </row>
    <row r="543" spans="3:15" ht="13" x14ac:dyDescent="0.25">
      <c r="C543" s="50"/>
      <c r="G543" s="54"/>
      <c r="H543" s="54"/>
      <c r="I543" s="14"/>
      <c r="J543" s="14"/>
      <c r="K543" s="14"/>
      <c r="L543" s="14"/>
      <c r="M543" s="14"/>
      <c r="N543" s="14"/>
      <c r="O543" s="14"/>
    </row>
    <row r="544" spans="3:15" ht="13" x14ac:dyDescent="0.25">
      <c r="C544" s="50"/>
      <c r="G544" s="54"/>
      <c r="H544" s="54"/>
      <c r="I544" s="14"/>
      <c r="J544" s="14"/>
      <c r="K544" s="14"/>
      <c r="L544" s="14"/>
      <c r="M544" s="14"/>
      <c r="N544" s="14"/>
      <c r="O544" s="14"/>
    </row>
    <row r="545" spans="3:15" ht="13" x14ac:dyDescent="0.25">
      <c r="C545" s="50"/>
      <c r="G545" s="54"/>
      <c r="H545" s="54"/>
      <c r="I545" s="14"/>
      <c r="J545" s="14"/>
      <c r="K545" s="14"/>
      <c r="L545" s="14"/>
      <c r="M545" s="14"/>
      <c r="N545" s="14"/>
      <c r="O545" s="14"/>
    </row>
    <row r="546" spans="3:15" ht="13" x14ac:dyDescent="0.25">
      <c r="C546" s="50"/>
      <c r="G546" s="54"/>
      <c r="H546" s="54"/>
      <c r="I546" s="14"/>
      <c r="J546" s="14"/>
      <c r="K546" s="14"/>
      <c r="L546" s="14"/>
      <c r="M546" s="14"/>
      <c r="N546" s="14"/>
      <c r="O546" s="14"/>
    </row>
    <row r="547" spans="3:15" ht="13" x14ac:dyDescent="0.25">
      <c r="C547" s="50"/>
      <c r="G547" s="54"/>
      <c r="H547" s="54"/>
      <c r="I547" s="14"/>
      <c r="J547" s="14"/>
      <c r="K547" s="14"/>
      <c r="L547" s="14"/>
      <c r="M547" s="14"/>
      <c r="N547" s="14"/>
      <c r="O547" s="14"/>
    </row>
    <row r="548" spans="3:15" ht="13" x14ac:dyDescent="0.25">
      <c r="C548" s="50"/>
      <c r="G548" s="54"/>
      <c r="H548" s="54"/>
      <c r="I548" s="14"/>
      <c r="J548" s="14"/>
      <c r="K548" s="14"/>
      <c r="L548" s="14"/>
      <c r="M548" s="14"/>
      <c r="N548" s="14"/>
      <c r="O548" s="14"/>
    </row>
    <row r="549" spans="3:15" ht="13" x14ac:dyDescent="0.25">
      <c r="C549" s="50"/>
      <c r="G549" s="54"/>
      <c r="H549" s="54"/>
      <c r="I549" s="14"/>
      <c r="J549" s="14"/>
      <c r="K549" s="14"/>
      <c r="L549" s="14"/>
      <c r="M549" s="14"/>
      <c r="N549" s="14"/>
      <c r="O549" s="14"/>
    </row>
    <row r="550" spans="3:15" ht="13" x14ac:dyDescent="0.25">
      <c r="C550" s="50"/>
      <c r="G550" s="54"/>
      <c r="H550" s="54"/>
      <c r="I550" s="14"/>
      <c r="J550" s="14"/>
      <c r="K550" s="14"/>
      <c r="L550" s="14"/>
      <c r="M550" s="14"/>
      <c r="N550" s="14"/>
      <c r="O550" s="14"/>
    </row>
    <row r="551" spans="3:15" ht="13" x14ac:dyDescent="0.25">
      <c r="C551" s="50"/>
      <c r="G551" s="54"/>
      <c r="H551" s="54"/>
      <c r="I551" s="14"/>
      <c r="J551" s="14"/>
      <c r="K551" s="14"/>
      <c r="L551" s="14"/>
      <c r="M551" s="14"/>
      <c r="N551" s="14"/>
      <c r="O551" s="14"/>
    </row>
    <row r="552" spans="3:15" ht="13" x14ac:dyDescent="0.25">
      <c r="C552" s="50"/>
      <c r="G552" s="54"/>
      <c r="H552" s="54"/>
      <c r="I552" s="14"/>
      <c r="J552" s="14"/>
      <c r="K552" s="14"/>
      <c r="L552" s="14"/>
      <c r="M552" s="14"/>
      <c r="N552" s="14"/>
      <c r="O552" s="14"/>
    </row>
    <row r="553" spans="3:15" ht="13" x14ac:dyDescent="0.25">
      <c r="C553" s="50"/>
      <c r="G553" s="54"/>
      <c r="H553" s="54"/>
      <c r="I553" s="14"/>
      <c r="J553" s="14"/>
      <c r="K553" s="14"/>
      <c r="L553" s="14"/>
      <c r="M553" s="14"/>
      <c r="N553" s="14"/>
      <c r="O553" s="14"/>
    </row>
    <row r="554" spans="3:15" ht="13" x14ac:dyDescent="0.25">
      <c r="C554" s="50"/>
      <c r="G554" s="54"/>
      <c r="H554" s="54"/>
      <c r="I554" s="14"/>
      <c r="J554" s="14"/>
      <c r="K554" s="14"/>
      <c r="L554" s="14"/>
      <c r="M554" s="14"/>
      <c r="N554" s="14"/>
      <c r="O554" s="14"/>
    </row>
    <row r="555" spans="3:15" ht="13" x14ac:dyDescent="0.25">
      <c r="C555" s="50"/>
      <c r="G555" s="54"/>
      <c r="H555" s="54"/>
      <c r="I555" s="14"/>
      <c r="J555" s="14"/>
      <c r="K555" s="14"/>
      <c r="L555" s="14"/>
      <c r="M555" s="14"/>
      <c r="N555" s="14"/>
      <c r="O555" s="14"/>
    </row>
    <row r="556" spans="3:15" ht="13" x14ac:dyDescent="0.25">
      <c r="C556" s="50"/>
      <c r="G556" s="54"/>
      <c r="H556" s="54"/>
      <c r="I556" s="14"/>
      <c r="J556" s="14"/>
      <c r="K556" s="14"/>
      <c r="L556" s="14"/>
      <c r="M556" s="14"/>
      <c r="N556" s="14"/>
      <c r="O556" s="14"/>
    </row>
    <row r="557" spans="3:15" ht="13" x14ac:dyDescent="0.25">
      <c r="C557" s="50"/>
      <c r="G557" s="54"/>
      <c r="H557" s="54"/>
      <c r="I557" s="14"/>
      <c r="J557" s="14"/>
      <c r="K557" s="14"/>
      <c r="L557" s="14"/>
      <c r="M557" s="14"/>
      <c r="N557" s="14"/>
      <c r="O557" s="14"/>
    </row>
    <row r="558" spans="3:15" ht="13" x14ac:dyDescent="0.25">
      <c r="C558" s="50"/>
      <c r="G558" s="54"/>
      <c r="H558" s="54"/>
      <c r="I558" s="14"/>
      <c r="J558" s="14"/>
      <c r="K558" s="14"/>
      <c r="L558" s="14"/>
      <c r="M558" s="14"/>
      <c r="N558" s="14"/>
      <c r="O558" s="14"/>
    </row>
    <row r="559" spans="3:15" ht="13" x14ac:dyDescent="0.25">
      <c r="C559" s="50"/>
      <c r="G559" s="54"/>
      <c r="H559" s="54"/>
      <c r="I559" s="14"/>
      <c r="J559" s="14"/>
      <c r="K559" s="14"/>
      <c r="L559" s="14"/>
      <c r="M559" s="14"/>
      <c r="N559" s="14"/>
      <c r="O559" s="14"/>
    </row>
    <row r="560" spans="3:15" ht="13" x14ac:dyDescent="0.25">
      <c r="C560" s="50"/>
      <c r="G560" s="54"/>
      <c r="H560" s="54"/>
      <c r="I560" s="14"/>
      <c r="J560" s="14"/>
      <c r="K560" s="14"/>
      <c r="L560" s="14"/>
      <c r="M560" s="14"/>
      <c r="N560" s="14"/>
      <c r="O560" s="14"/>
    </row>
    <row r="561" spans="3:15" ht="13" x14ac:dyDescent="0.25">
      <c r="C561" s="50"/>
      <c r="G561" s="54"/>
      <c r="H561" s="54"/>
      <c r="I561" s="14"/>
      <c r="J561" s="14"/>
      <c r="K561" s="14"/>
      <c r="L561" s="14"/>
      <c r="M561" s="14"/>
      <c r="N561" s="14"/>
      <c r="O561" s="14"/>
    </row>
    <row r="562" spans="3:15" ht="13" x14ac:dyDescent="0.25">
      <c r="C562" s="50"/>
      <c r="G562" s="54"/>
      <c r="H562" s="54"/>
      <c r="I562" s="14"/>
      <c r="J562" s="14"/>
      <c r="K562" s="14"/>
      <c r="L562" s="14"/>
      <c r="M562" s="14"/>
      <c r="N562" s="14"/>
      <c r="O562" s="14"/>
    </row>
    <row r="563" spans="3:15" ht="13" x14ac:dyDescent="0.25">
      <c r="C563" s="50"/>
      <c r="G563" s="54"/>
      <c r="H563" s="54"/>
      <c r="I563" s="14"/>
      <c r="J563" s="14"/>
      <c r="K563" s="14"/>
      <c r="L563" s="14"/>
      <c r="M563" s="14"/>
      <c r="N563" s="14"/>
      <c r="O563" s="14"/>
    </row>
    <row r="564" spans="3:15" ht="13" x14ac:dyDescent="0.25">
      <c r="C564" s="50"/>
      <c r="G564" s="54"/>
      <c r="H564" s="54"/>
      <c r="I564" s="14"/>
      <c r="J564" s="14"/>
      <c r="K564" s="14"/>
      <c r="L564" s="14"/>
      <c r="M564" s="14"/>
      <c r="N564" s="14"/>
      <c r="O564" s="14"/>
    </row>
    <row r="565" spans="3:15" ht="13" x14ac:dyDescent="0.25">
      <c r="C565" s="50"/>
      <c r="G565" s="54"/>
      <c r="H565" s="54"/>
      <c r="I565" s="14"/>
      <c r="J565" s="14"/>
      <c r="K565" s="14"/>
      <c r="L565" s="14"/>
      <c r="M565" s="14"/>
      <c r="N565" s="14"/>
      <c r="O565" s="14"/>
    </row>
    <row r="566" spans="3:15" ht="13" x14ac:dyDescent="0.25">
      <c r="C566" s="50"/>
      <c r="G566" s="54"/>
      <c r="H566" s="54"/>
      <c r="I566" s="14"/>
      <c r="J566" s="14"/>
      <c r="K566" s="14"/>
      <c r="L566" s="14"/>
      <c r="M566" s="14"/>
      <c r="N566" s="14"/>
      <c r="O566" s="14"/>
    </row>
    <row r="567" spans="3:15" ht="13" x14ac:dyDescent="0.25">
      <c r="C567" s="50"/>
      <c r="G567" s="54"/>
      <c r="H567" s="54"/>
      <c r="I567" s="14"/>
      <c r="J567" s="14"/>
      <c r="K567" s="14"/>
      <c r="L567" s="14"/>
      <c r="M567" s="14"/>
      <c r="N567" s="14"/>
      <c r="O567" s="14"/>
    </row>
    <row r="568" spans="3:15" ht="13" x14ac:dyDescent="0.25">
      <c r="C568" s="50"/>
      <c r="G568" s="54"/>
      <c r="H568" s="54"/>
      <c r="I568" s="14"/>
      <c r="J568" s="14"/>
      <c r="K568" s="14"/>
      <c r="L568" s="14"/>
      <c r="M568" s="14"/>
      <c r="N568" s="14"/>
      <c r="O568" s="14"/>
    </row>
    <row r="569" spans="3:15" ht="13" x14ac:dyDescent="0.25">
      <c r="C569" s="50"/>
      <c r="G569" s="54"/>
      <c r="H569" s="54"/>
      <c r="I569" s="14"/>
      <c r="J569" s="14"/>
      <c r="K569" s="14"/>
      <c r="L569" s="14"/>
      <c r="M569" s="14"/>
      <c r="N569" s="14"/>
      <c r="O569" s="14"/>
    </row>
    <row r="570" spans="3:15" ht="13" x14ac:dyDescent="0.25">
      <c r="C570" s="50"/>
      <c r="G570" s="54"/>
      <c r="H570" s="54"/>
      <c r="I570" s="14"/>
      <c r="J570" s="14"/>
      <c r="K570" s="14"/>
      <c r="L570" s="14"/>
      <c r="M570" s="14"/>
      <c r="N570" s="14"/>
      <c r="O570" s="14"/>
    </row>
    <row r="571" spans="3:15" ht="13" x14ac:dyDescent="0.25">
      <c r="C571" s="50"/>
      <c r="G571" s="54"/>
      <c r="H571" s="54"/>
      <c r="I571" s="14"/>
      <c r="J571" s="14"/>
      <c r="K571" s="14"/>
      <c r="L571" s="14"/>
      <c r="M571" s="14"/>
      <c r="N571" s="14"/>
      <c r="O571" s="14"/>
    </row>
    <row r="572" spans="3:15" ht="13" x14ac:dyDescent="0.25">
      <c r="C572" s="50"/>
      <c r="G572" s="54"/>
      <c r="H572" s="54"/>
      <c r="I572" s="14"/>
      <c r="J572" s="14"/>
      <c r="K572" s="14"/>
      <c r="L572" s="14"/>
      <c r="M572" s="14"/>
      <c r="N572" s="14"/>
      <c r="O572" s="14"/>
    </row>
    <row r="573" spans="3:15" ht="13" x14ac:dyDescent="0.25">
      <c r="C573" s="50"/>
      <c r="G573" s="54"/>
      <c r="H573" s="54"/>
      <c r="I573" s="14"/>
      <c r="J573" s="14"/>
      <c r="K573" s="14"/>
      <c r="L573" s="14"/>
      <c r="M573" s="14"/>
      <c r="N573" s="14"/>
      <c r="O573" s="14"/>
    </row>
    <row r="574" spans="3:15" ht="13" x14ac:dyDescent="0.25">
      <c r="C574" s="50"/>
      <c r="G574" s="54"/>
      <c r="H574" s="54"/>
      <c r="I574" s="14"/>
      <c r="J574" s="14"/>
      <c r="K574" s="14"/>
      <c r="L574" s="14"/>
      <c r="M574" s="14"/>
      <c r="N574" s="14"/>
      <c r="O574" s="14"/>
    </row>
    <row r="575" spans="3:15" ht="13" x14ac:dyDescent="0.25">
      <c r="C575" s="50"/>
      <c r="G575" s="54"/>
      <c r="H575" s="54"/>
      <c r="I575" s="14"/>
      <c r="J575" s="14"/>
      <c r="K575" s="14"/>
      <c r="L575" s="14"/>
      <c r="M575" s="14"/>
      <c r="N575" s="14"/>
      <c r="O575" s="14"/>
    </row>
    <row r="576" spans="3:15" ht="13" x14ac:dyDescent="0.25">
      <c r="C576" s="50"/>
      <c r="G576" s="54"/>
      <c r="H576" s="54"/>
      <c r="I576" s="14"/>
      <c r="J576" s="14"/>
      <c r="K576" s="14"/>
      <c r="L576" s="14"/>
      <c r="M576" s="14"/>
      <c r="N576" s="14"/>
      <c r="O576" s="14"/>
    </row>
    <row r="577" spans="3:15" ht="13" x14ac:dyDescent="0.25">
      <c r="C577" s="50"/>
      <c r="G577" s="54"/>
      <c r="H577" s="54"/>
      <c r="I577" s="14"/>
      <c r="J577" s="14"/>
      <c r="K577" s="14"/>
      <c r="L577" s="14"/>
      <c r="M577" s="14"/>
      <c r="N577" s="14"/>
      <c r="O577" s="14"/>
    </row>
    <row r="578" spans="3:15" ht="13" x14ac:dyDescent="0.25">
      <c r="C578" s="50"/>
      <c r="G578" s="54"/>
      <c r="H578" s="54"/>
      <c r="I578" s="14"/>
      <c r="J578" s="14"/>
      <c r="K578" s="14"/>
      <c r="L578" s="14"/>
      <c r="M578" s="14"/>
      <c r="N578" s="14"/>
      <c r="O578" s="14"/>
    </row>
    <row r="579" spans="3:15" ht="13" x14ac:dyDescent="0.25">
      <c r="C579" s="50"/>
      <c r="G579" s="54"/>
      <c r="H579" s="54"/>
      <c r="I579" s="14"/>
      <c r="J579" s="14"/>
      <c r="K579" s="14"/>
      <c r="L579" s="14"/>
      <c r="M579" s="14"/>
      <c r="N579" s="14"/>
      <c r="O579" s="14"/>
    </row>
    <row r="580" spans="3:15" ht="13" x14ac:dyDescent="0.25">
      <c r="C580" s="50"/>
      <c r="G580" s="54"/>
      <c r="H580" s="54"/>
      <c r="I580" s="14"/>
      <c r="J580" s="14"/>
      <c r="K580" s="14"/>
      <c r="L580" s="14"/>
      <c r="M580" s="14"/>
      <c r="N580" s="14"/>
      <c r="O580" s="14"/>
    </row>
    <row r="581" spans="3:15" ht="13" x14ac:dyDescent="0.25">
      <c r="C581" s="50"/>
      <c r="G581" s="54"/>
      <c r="H581" s="54"/>
      <c r="I581" s="14"/>
      <c r="J581" s="14"/>
      <c r="K581" s="14"/>
      <c r="L581" s="14"/>
      <c r="M581" s="14"/>
      <c r="N581" s="14"/>
      <c r="O581" s="14"/>
    </row>
    <row r="582" spans="3:15" ht="13" x14ac:dyDescent="0.25">
      <c r="C582" s="50"/>
      <c r="G582" s="54"/>
      <c r="H582" s="54"/>
      <c r="I582" s="14"/>
      <c r="J582" s="14"/>
      <c r="K582" s="14"/>
      <c r="L582" s="14"/>
      <c r="M582" s="14"/>
      <c r="N582" s="14"/>
      <c r="O582" s="14"/>
    </row>
    <row r="583" spans="3:15" ht="13" x14ac:dyDescent="0.25">
      <c r="C583" s="50"/>
      <c r="G583" s="54"/>
      <c r="H583" s="54"/>
      <c r="I583" s="14"/>
      <c r="J583" s="14"/>
      <c r="K583" s="14"/>
      <c r="L583" s="14"/>
      <c r="M583" s="14"/>
      <c r="N583" s="14"/>
      <c r="O583" s="14"/>
    </row>
    <row r="584" spans="3:15" ht="13" x14ac:dyDescent="0.25">
      <c r="C584" s="50"/>
      <c r="G584" s="54"/>
      <c r="H584" s="54"/>
      <c r="I584" s="14"/>
      <c r="J584" s="14"/>
      <c r="K584" s="14"/>
      <c r="L584" s="14"/>
      <c r="M584" s="14"/>
      <c r="N584" s="14"/>
      <c r="O584" s="14"/>
    </row>
    <row r="585" spans="3:15" ht="13" x14ac:dyDescent="0.25">
      <c r="C585" s="50"/>
      <c r="G585" s="54"/>
      <c r="H585" s="54"/>
      <c r="I585" s="14"/>
      <c r="J585" s="14"/>
      <c r="K585" s="14"/>
      <c r="L585" s="14"/>
      <c r="M585" s="14"/>
      <c r="N585" s="14"/>
      <c r="O585" s="14"/>
    </row>
    <row r="586" spans="3:15" ht="13" x14ac:dyDescent="0.25">
      <c r="C586" s="50"/>
      <c r="G586" s="54"/>
      <c r="H586" s="54"/>
      <c r="I586" s="14"/>
      <c r="J586" s="14"/>
      <c r="K586" s="14"/>
      <c r="L586" s="14"/>
      <c r="M586" s="14"/>
      <c r="N586" s="14"/>
      <c r="O586" s="14"/>
    </row>
    <row r="587" spans="3:15" ht="13" x14ac:dyDescent="0.25">
      <c r="C587" s="50"/>
      <c r="G587" s="54"/>
      <c r="H587" s="54"/>
      <c r="I587" s="14"/>
      <c r="J587" s="14"/>
      <c r="K587" s="14"/>
      <c r="L587" s="14"/>
      <c r="M587" s="14"/>
      <c r="N587" s="14"/>
      <c r="O587" s="14"/>
    </row>
    <row r="588" spans="3:15" ht="13" x14ac:dyDescent="0.25">
      <c r="C588" s="50"/>
      <c r="G588" s="54"/>
      <c r="H588" s="54"/>
      <c r="I588" s="14"/>
      <c r="J588" s="14"/>
      <c r="K588" s="14"/>
      <c r="L588" s="14"/>
      <c r="M588" s="14"/>
      <c r="N588" s="14"/>
      <c r="O588" s="14"/>
    </row>
    <row r="589" spans="3:15" ht="13" x14ac:dyDescent="0.25">
      <c r="C589" s="50"/>
      <c r="G589" s="54"/>
      <c r="H589" s="54"/>
      <c r="I589" s="14"/>
      <c r="J589" s="14"/>
      <c r="K589" s="14"/>
      <c r="L589" s="14"/>
      <c r="M589" s="14"/>
      <c r="N589" s="14"/>
      <c r="O589" s="14"/>
    </row>
    <row r="590" spans="3:15" ht="13" x14ac:dyDescent="0.25">
      <c r="C590" s="50"/>
      <c r="G590" s="54"/>
      <c r="H590" s="54"/>
      <c r="I590" s="14"/>
      <c r="J590" s="14"/>
      <c r="K590" s="14"/>
      <c r="L590" s="14"/>
      <c r="M590" s="14"/>
      <c r="N590" s="14"/>
      <c r="O590" s="14"/>
    </row>
    <row r="591" spans="3:15" ht="13" x14ac:dyDescent="0.25">
      <c r="C591" s="50"/>
      <c r="G591" s="54"/>
      <c r="H591" s="54"/>
      <c r="I591" s="14"/>
      <c r="J591" s="14"/>
      <c r="K591" s="14"/>
      <c r="L591" s="14"/>
      <c r="M591" s="14"/>
      <c r="N591" s="14"/>
      <c r="O591" s="14"/>
    </row>
    <row r="592" spans="3:15" ht="13" x14ac:dyDescent="0.25">
      <c r="C592" s="50"/>
      <c r="G592" s="54"/>
      <c r="H592" s="54"/>
      <c r="I592" s="14"/>
      <c r="J592" s="14"/>
      <c r="K592" s="14"/>
      <c r="L592" s="14"/>
      <c r="M592" s="14"/>
      <c r="N592" s="14"/>
      <c r="O592" s="14"/>
    </row>
    <row r="593" spans="3:15" ht="13" x14ac:dyDescent="0.25">
      <c r="C593" s="50"/>
      <c r="G593" s="54"/>
      <c r="H593" s="54"/>
      <c r="I593" s="14"/>
      <c r="J593" s="14"/>
      <c r="K593" s="14"/>
      <c r="L593" s="14"/>
      <c r="M593" s="14"/>
      <c r="N593" s="14"/>
      <c r="O593" s="14"/>
    </row>
    <row r="594" spans="3:15" ht="13" x14ac:dyDescent="0.25">
      <c r="C594" s="50"/>
      <c r="G594" s="54"/>
      <c r="H594" s="54"/>
      <c r="I594" s="14"/>
      <c r="J594" s="14"/>
      <c r="K594" s="14"/>
      <c r="L594" s="14"/>
      <c r="M594" s="14"/>
      <c r="N594" s="14"/>
      <c r="O594" s="14"/>
    </row>
    <row r="595" spans="3:15" ht="13" x14ac:dyDescent="0.25">
      <c r="C595" s="50"/>
      <c r="G595" s="54"/>
      <c r="H595" s="54"/>
      <c r="I595" s="14"/>
      <c r="J595" s="14"/>
      <c r="K595" s="14"/>
      <c r="L595" s="14"/>
      <c r="M595" s="14"/>
      <c r="N595" s="14"/>
      <c r="O595" s="14"/>
    </row>
    <row r="596" spans="3:15" ht="13" x14ac:dyDescent="0.25">
      <c r="C596" s="50"/>
      <c r="G596" s="54"/>
      <c r="H596" s="54"/>
      <c r="I596" s="14"/>
      <c r="J596" s="14"/>
      <c r="K596" s="14"/>
      <c r="L596" s="14"/>
      <c r="M596" s="14"/>
      <c r="N596" s="14"/>
      <c r="O596" s="14"/>
    </row>
    <row r="597" spans="3:15" ht="13" x14ac:dyDescent="0.25">
      <c r="C597" s="50"/>
      <c r="G597" s="54"/>
      <c r="H597" s="54"/>
      <c r="I597" s="14"/>
      <c r="J597" s="14"/>
      <c r="K597" s="14"/>
      <c r="L597" s="14"/>
      <c r="M597" s="14"/>
      <c r="N597" s="14"/>
      <c r="O597" s="14"/>
    </row>
    <row r="598" spans="3:15" ht="13" x14ac:dyDescent="0.25">
      <c r="C598" s="50"/>
      <c r="G598" s="54"/>
      <c r="H598" s="54"/>
      <c r="I598" s="14"/>
      <c r="J598" s="14"/>
      <c r="K598" s="14"/>
      <c r="L598" s="14"/>
      <c r="M598" s="14"/>
      <c r="N598" s="14"/>
      <c r="O598" s="14"/>
    </row>
    <row r="599" spans="3:15" ht="13" x14ac:dyDescent="0.25">
      <c r="C599" s="50"/>
      <c r="G599" s="54"/>
      <c r="H599" s="54"/>
      <c r="I599" s="14"/>
      <c r="J599" s="14"/>
      <c r="K599" s="14"/>
      <c r="L599" s="14"/>
      <c r="M599" s="14"/>
      <c r="N599" s="14"/>
      <c r="O599" s="14"/>
    </row>
    <row r="600" spans="3:15" ht="13" x14ac:dyDescent="0.25">
      <c r="C600" s="50"/>
      <c r="G600" s="54"/>
      <c r="H600" s="54"/>
      <c r="I600" s="14"/>
      <c r="J600" s="14"/>
      <c r="K600" s="14"/>
      <c r="L600" s="14"/>
      <c r="M600" s="14"/>
      <c r="N600" s="14"/>
      <c r="O600" s="14"/>
    </row>
    <row r="601" spans="3:15" ht="13" x14ac:dyDescent="0.25">
      <c r="C601" s="50"/>
      <c r="G601" s="54"/>
      <c r="H601" s="54"/>
      <c r="I601" s="14"/>
      <c r="J601" s="14"/>
      <c r="K601" s="14"/>
      <c r="L601" s="14"/>
      <c r="M601" s="14"/>
      <c r="N601" s="14"/>
      <c r="O601" s="14"/>
    </row>
    <row r="602" spans="3:15" ht="13" x14ac:dyDescent="0.25">
      <c r="C602" s="50"/>
      <c r="G602" s="54"/>
      <c r="H602" s="54"/>
      <c r="I602" s="14"/>
      <c r="J602" s="14"/>
      <c r="K602" s="14"/>
      <c r="L602" s="14"/>
      <c r="M602" s="14"/>
      <c r="N602" s="14"/>
      <c r="O602" s="14"/>
    </row>
    <row r="603" spans="3:15" ht="13" x14ac:dyDescent="0.25">
      <c r="C603" s="50"/>
      <c r="G603" s="54"/>
      <c r="H603" s="54"/>
      <c r="I603" s="14"/>
      <c r="J603" s="14"/>
      <c r="K603" s="14"/>
      <c r="L603" s="14"/>
      <c r="M603" s="14"/>
      <c r="N603" s="14"/>
      <c r="O603" s="14"/>
    </row>
    <row r="604" spans="3:15" ht="13" x14ac:dyDescent="0.25">
      <c r="C604" s="50"/>
      <c r="G604" s="54"/>
      <c r="H604" s="54"/>
      <c r="I604" s="14"/>
      <c r="J604" s="14"/>
      <c r="K604" s="14"/>
      <c r="L604" s="14"/>
      <c r="M604" s="14"/>
      <c r="N604" s="14"/>
      <c r="O604" s="14"/>
    </row>
    <row r="605" spans="3:15" ht="13" x14ac:dyDescent="0.25">
      <c r="C605" s="50"/>
      <c r="G605" s="54"/>
      <c r="H605" s="54"/>
      <c r="I605" s="14"/>
      <c r="J605" s="14"/>
      <c r="K605" s="14"/>
      <c r="L605" s="14"/>
      <c r="M605" s="14"/>
      <c r="N605" s="14"/>
      <c r="O605" s="14"/>
    </row>
    <row r="606" spans="3:15" ht="13" x14ac:dyDescent="0.25">
      <c r="C606" s="50"/>
      <c r="G606" s="54"/>
      <c r="H606" s="54"/>
      <c r="I606" s="14"/>
      <c r="J606" s="14"/>
      <c r="K606" s="14"/>
      <c r="L606" s="14"/>
      <c r="M606" s="14"/>
      <c r="N606" s="14"/>
      <c r="O606" s="14"/>
    </row>
    <row r="607" spans="3:15" ht="13" x14ac:dyDescent="0.25">
      <c r="C607" s="50"/>
      <c r="G607" s="54"/>
      <c r="H607" s="54"/>
      <c r="I607" s="14"/>
      <c r="J607" s="14"/>
      <c r="K607" s="14"/>
      <c r="L607" s="14"/>
      <c r="M607" s="14"/>
      <c r="N607" s="14"/>
      <c r="O607" s="14"/>
    </row>
    <row r="608" spans="3:15" ht="13" x14ac:dyDescent="0.25">
      <c r="C608" s="50"/>
      <c r="G608" s="54"/>
      <c r="H608" s="54"/>
      <c r="I608" s="14"/>
      <c r="J608" s="14"/>
      <c r="K608" s="14"/>
      <c r="L608" s="14"/>
      <c r="M608" s="14"/>
      <c r="N608" s="14"/>
      <c r="O608" s="14"/>
    </row>
    <row r="609" spans="3:15" ht="13" x14ac:dyDescent="0.25">
      <c r="C609" s="50"/>
      <c r="G609" s="54"/>
      <c r="H609" s="54"/>
      <c r="I609" s="14"/>
      <c r="J609" s="14"/>
      <c r="K609" s="14"/>
      <c r="L609" s="14"/>
      <c r="M609" s="14"/>
      <c r="N609" s="14"/>
      <c r="O609" s="14"/>
    </row>
    <row r="610" spans="3:15" ht="13" x14ac:dyDescent="0.25">
      <c r="C610" s="50"/>
      <c r="G610" s="54"/>
      <c r="H610" s="54"/>
      <c r="I610" s="14"/>
      <c r="J610" s="14"/>
      <c r="K610" s="14"/>
      <c r="L610" s="14"/>
      <c r="M610" s="14"/>
      <c r="N610" s="14"/>
      <c r="O610" s="14"/>
    </row>
    <row r="611" spans="3:15" ht="13" x14ac:dyDescent="0.25">
      <c r="C611" s="50"/>
      <c r="G611" s="54"/>
      <c r="H611" s="54"/>
      <c r="I611" s="14"/>
      <c r="J611" s="14"/>
      <c r="K611" s="14"/>
      <c r="L611" s="14"/>
      <c r="M611" s="14"/>
      <c r="N611" s="14"/>
      <c r="O611" s="14"/>
    </row>
    <row r="612" spans="3:15" ht="13" x14ac:dyDescent="0.25">
      <c r="C612" s="50"/>
      <c r="G612" s="54"/>
      <c r="H612" s="54"/>
      <c r="I612" s="14"/>
      <c r="J612" s="14"/>
      <c r="K612" s="14"/>
      <c r="L612" s="14"/>
      <c r="M612" s="14"/>
      <c r="N612" s="14"/>
      <c r="O612" s="14"/>
    </row>
    <row r="613" spans="3:15" ht="13" x14ac:dyDescent="0.25">
      <c r="C613" s="50"/>
      <c r="G613" s="54"/>
      <c r="H613" s="54"/>
      <c r="I613" s="14"/>
      <c r="J613" s="14"/>
      <c r="K613" s="14"/>
      <c r="L613" s="14"/>
      <c r="M613" s="14"/>
      <c r="N613" s="14"/>
      <c r="O613" s="14"/>
    </row>
    <row r="614" spans="3:15" ht="13" x14ac:dyDescent="0.25">
      <c r="C614" s="50"/>
      <c r="G614" s="54"/>
      <c r="H614" s="54"/>
      <c r="I614" s="14"/>
      <c r="J614" s="14"/>
      <c r="K614" s="14"/>
      <c r="L614" s="14"/>
      <c r="M614" s="14"/>
      <c r="N614" s="14"/>
      <c r="O614" s="14"/>
    </row>
    <row r="615" spans="3:15" ht="13" x14ac:dyDescent="0.25">
      <c r="C615" s="50"/>
      <c r="G615" s="54"/>
      <c r="H615" s="54"/>
      <c r="I615" s="14"/>
      <c r="J615" s="14"/>
      <c r="K615" s="14"/>
      <c r="L615" s="14"/>
      <c r="M615" s="14"/>
      <c r="N615" s="14"/>
      <c r="O615" s="14"/>
    </row>
    <row r="616" spans="3:15" ht="13" x14ac:dyDescent="0.25">
      <c r="C616" s="50"/>
      <c r="G616" s="54"/>
      <c r="H616" s="54"/>
      <c r="I616" s="14"/>
      <c r="J616" s="14"/>
      <c r="K616" s="14"/>
      <c r="L616" s="14"/>
      <c r="M616" s="14"/>
      <c r="N616" s="14"/>
      <c r="O616" s="14"/>
    </row>
    <row r="617" spans="3:15" ht="13" x14ac:dyDescent="0.25">
      <c r="C617" s="50"/>
      <c r="G617" s="54"/>
      <c r="H617" s="54"/>
      <c r="I617" s="14"/>
      <c r="J617" s="14"/>
      <c r="K617" s="14"/>
      <c r="L617" s="14"/>
      <c r="M617" s="14"/>
      <c r="N617" s="14"/>
      <c r="O617" s="14"/>
    </row>
    <row r="618" spans="3:15" ht="13" x14ac:dyDescent="0.25">
      <c r="C618" s="50"/>
      <c r="G618" s="54"/>
      <c r="H618" s="54"/>
      <c r="I618" s="14"/>
      <c r="J618" s="14"/>
      <c r="K618" s="14"/>
      <c r="L618" s="14"/>
      <c r="M618" s="14"/>
      <c r="N618" s="14"/>
      <c r="O618" s="14"/>
    </row>
    <row r="619" spans="3:15" ht="13" x14ac:dyDescent="0.25">
      <c r="C619" s="50"/>
      <c r="G619" s="54"/>
      <c r="H619" s="54"/>
      <c r="I619" s="14"/>
      <c r="J619" s="14"/>
      <c r="K619" s="14"/>
      <c r="L619" s="14"/>
      <c r="M619" s="14"/>
      <c r="N619" s="14"/>
      <c r="O619" s="14"/>
    </row>
    <row r="620" spans="3:15" ht="13" x14ac:dyDescent="0.25">
      <c r="C620" s="50"/>
      <c r="G620" s="54"/>
      <c r="H620" s="54"/>
      <c r="I620" s="14"/>
      <c r="J620" s="14"/>
      <c r="K620" s="14"/>
      <c r="L620" s="14"/>
      <c r="M620" s="14"/>
      <c r="N620" s="14"/>
      <c r="O620" s="14"/>
    </row>
    <row r="621" spans="3:15" ht="13" x14ac:dyDescent="0.25">
      <c r="C621" s="50"/>
      <c r="G621" s="54"/>
      <c r="H621" s="54"/>
      <c r="I621" s="14"/>
      <c r="J621" s="14"/>
      <c r="K621" s="14"/>
      <c r="L621" s="14"/>
      <c r="M621" s="14"/>
      <c r="N621" s="14"/>
      <c r="O621" s="14"/>
    </row>
    <row r="622" spans="3:15" ht="13" x14ac:dyDescent="0.25">
      <c r="C622" s="50"/>
      <c r="G622" s="54"/>
      <c r="H622" s="54"/>
      <c r="I622" s="14"/>
      <c r="J622" s="14"/>
      <c r="K622" s="14"/>
      <c r="L622" s="14"/>
      <c r="M622" s="14"/>
      <c r="N622" s="14"/>
      <c r="O622" s="14"/>
    </row>
    <row r="623" spans="3:15" ht="13" x14ac:dyDescent="0.25">
      <c r="C623" s="50"/>
      <c r="G623" s="54"/>
      <c r="H623" s="54"/>
      <c r="I623" s="14"/>
      <c r="J623" s="14"/>
      <c r="K623" s="14"/>
      <c r="L623" s="14"/>
      <c r="M623" s="14"/>
      <c r="N623" s="14"/>
      <c r="O623" s="14"/>
    </row>
    <row r="624" spans="3:15" ht="13" x14ac:dyDescent="0.25">
      <c r="C624" s="50"/>
      <c r="G624" s="54"/>
      <c r="H624" s="54"/>
      <c r="I624" s="14"/>
      <c r="J624" s="14"/>
      <c r="K624" s="14"/>
      <c r="L624" s="14"/>
      <c r="M624" s="14"/>
      <c r="N624" s="14"/>
      <c r="O624" s="14"/>
    </row>
    <row r="625" spans="3:15" ht="13" x14ac:dyDescent="0.25">
      <c r="C625" s="50"/>
      <c r="G625" s="54"/>
      <c r="H625" s="54"/>
      <c r="I625" s="14"/>
      <c r="J625" s="14"/>
      <c r="K625" s="14"/>
      <c r="L625" s="14"/>
      <c r="M625" s="14"/>
      <c r="N625" s="14"/>
      <c r="O625" s="14"/>
    </row>
    <row r="626" spans="3:15" ht="13" x14ac:dyDescent="0.25">
      <c r="C626" s="50"/>
      <c r="G626" s="54"/>
      <c r="H626" s="54"/>
      <c r="I626" s="14"/>
      <c r="J626" s="14"/>
      <c r="K626" s="14"/>
      <c r="L626" s="14"/>
      <c r="M626" s="14"/>
      <c r="N626" s="14"/>
      <c r="O626" s="14"/>
    </row>
    <row r="627" spans="3:15" ht="13" x14ac:dyDescent="0.25">
      <c r="C627" s="50"/>
      <c r="G627" s="54"/>
      <c r="H627" s="54"/>
      <c r="I627" s="14"/>
      <c r="J627" s="14"/>
      <c r="K627" s="14"/>
      <c r="L627" s="14"/>
      <c r="M627" s="14"/>
      <c r="N627" s="14"/>
      <c r="O627" s="14"/>
    </row>
    <row r="628" spans="3:15" ht="13" x14ac:dyDescent="0.25">
      <c r="C628" s="50"/>
      <c r="G628" s="54"/>
      <c r="H628" s="54"/>
      <c r="I628" s="14"/>
      <c r="J628" s="14"/>
      <c r="K628" s="14"/>
      <c r="L628" s="14"/>
      <c r="M628" s="14"/>
      <c r="N628" s="14"/>
      <c r="O628" s="14"/>
    </row>
    <row r="629" spans="3:15" ht="13" x14ac:dyDescent="0.25">
      <c r="C629" s="50"/>
      <c r="G629" s="54"/>
      <c r="H629" s="54"/>
      <c r="I629" s="14"/>
      <c r="J629" s="14"/>
      <c r="K629" s="14"/>
      <c r="L629" s="14"/>
      <c r="M629" s="14"/>
      <c r="N629" s="14"/>
      <c r="O629" s="14"/>
    </row>
    <row r="630" spans="3:15" ht="13" x14ac:dyDescent="0.25">
      <c r="C630" s="50"/>
      <c r="G630" s="54"/>
      <c r="H630" s="54"/>
      <c r="I630" s="14"/>
      <c r="J630" s="14"/>
      <c r="K630" s="14"/>
      <c r="L630" s="14"/>
      <c r="M630" s="14"/>
      <c r="N630" s="14"/>
      <c r="O630" s="14"/>
    </row>
    <row r="631" spans="3:15" ht="13" x14ac:dyDescent="0.25">
      <c r="C631" s="50"/>
      <c r="G631" s="54"/>
      <c r="H631" s="54"/>
      <c r="I631" s="14"/>
      <c r="J631" s="14"/>
      <c r="K631" s="14"/>
      <c r="L631" s="14"/>
      <c r="M631" s="14"/>
      <c r="N631" s="14"/>
      <c r="O631" s="14"/>
    </row>
    <row r="632" spans="3:15" ht="13" x14ac:dyDescent="0.25">
      <c r="C632" s="50"/>
      <c r="G632" s="54"/>
      <c r="H632" s="54"/>
      <c r="I632" s="14"/>
      <c r="J632" s="14"/>
      <c r="K632" s="14"/>
      <c r="L632" s="14"/>
      <c r="M632" s="14"/>
      <c r="N632" s="14"/>
      <c r="O632" s="14"/>
    </row>
    <row r="633" spans="3:15" ht="13" x14ac:dyDescent="0.25">
      <c r="C633" s="50"/>
      <c r="G633" s="54"/>
      <c r="H633" s="54"/>
      <c r="I633" s="14"/>
      <c r="J633" s="14"/>
      <c r="K633" s="14"/>
      <c r="L633" s="14"/>
      <c r="M633" s="14"/>
      <c r="N633" s="14"/>
      <c r="O633" s="14"/>
    </row>
    <row r="634" spans="3:15" ht="13" x14ac:dyDescent="0.25">
      <c r="C634" s="50"/>
      <c r="G634" s="54"/>
      <c r="H634" s="54"/>
      <c r="I634" s="14"/>
      <c r="J634" s="14"/>
      <c r="K634" s="14"/>
      <c r="L634" s="14"/>
      <c r="M634" s="14"/>
      <c r="N634" s="14"/>
      <c r="O634" s="14"/>
    </row>
    <row r="635" spans="3:15" ht="13" x14ac:dyDescent="0.25">
      <c r="C635" s="50"/>
      <c r="G635" s="54"/>
      <c r="H635" s="54"/>
      <c r="I635" s="14"/>
      <c r="J635" s="14"/>
      <c r="K635" s="14"/>
      <c r="L635" s="14"/>
      <c r="M635" s="14"/>
      <c r="N635" s="14"/>
      <c r="O635" s="14"/>
    </row>
    <row r="636" spans="3:15" ht="13" x14ac:dyDescent="0.25">
      <c r="C636" s="50"/>
      <c r="G636" s="54"/>
      <c r="H636" s="54"/>
      <c r="I636" s="14"/>
      <c r="J636" s="14"/>
      <c r="K636" s="14"/>
      <c r="L636" s="14"/>
      <c r="M636" s="14"/>
      <c r="N636" s="14"/>
      <c r="O636" s="14"/>
    </row>
    <row r="637" spans="3:15" ht="13" x14ac:dyDescent="0.25">
      <c r="C637" s="50"/>
      <c r="G637" s="54"/>
      <c r="H637" s="54"/>
      <c r="I637" s="14"/>
      <c r="J637" s="14"/>
      <c r="K637" s="14"/>
      <c r="L637" s="14"/>
      <c r="M637" s="14"/>
      <c r="N637" s="14"/>
      <c r="O637" s="14"/>
    </row>
    <row r="638" spans="3:15" ht="13" x14ac:dyDescent="0.25">
      <c r="C638" s="50"/>
      <c r="G638" s="54"/>
      <c r="H638" s="54"/>
      <c r="I638" s="14"/>
      <c r="J638" s="14"/>
      <c r="K638" s="14"/>
      <c r="L638" s="14"/>
      <c r="M638" s="14"/>
      <c r="N638" s="14"/>
      <c r="O638" s="14"/>
    </row>
    <row r="639" spans="3:15" ht="13" x14ac:dyDescent="0.25">
      <c r="C639" s="50"/>
      <c r="G639" s="54"/>
      <c r="H639" s="54"/>
      <c r="I639" s="14"/>
      <c r="J639" s="14"/>
      <c r="K639" s="14"/>
      <c r="L639" s="14"/>
      <c r="M639" s="14"/>
      <c r="N639" s="14"/>
      <c r="O639" s="14"/>
    </row>
    <row r="640" spans="3:15" ht="13" x14ac:dyDescent="0.25">
      <c r="C640" s="50"/>
      <c r="G640" s="54"/>
      <c r="H640" s="54"/>
      <c r="I640" s="14"/>
      <c r="J640" s="14"/>
      <c r="K640" s="14"/>
      <c r="L640" s="14"/>
      <c r="M640" s="14"/>
      <c r="N640" s="14"/>
      <c r="O640" s="14"/>
    </row>
    <row r="641" spans="3:15" ht="13" x14ac:dyDescent="0.25">
      <c r="C641" s="50"/>
      <c r="G641" s="54"/>
      <c r="H641" s="54"/>
      <c r="I641" s="14"/>
      <c r="J641" s="14"/>
      <c r="K641" s="14"/>
      <c r="L641" s="14"/>
      <c r="M641" s="14"/>
      <c r="N641" s="14"/>
      <c r="O641" s="14"/>
    </row>
    <row r="642" spans="3:15" ht="13" x14ac:dyDescent="0.25">
      <c r="C642" s="50"/>
      <c r="G642" s="54"/>
      <c r="H642" s="54"/>
      <c r="I642" s="14"/>
      <c r="J642" s="14"/>
      <c r="K642" s="14"/>
      <c r="L642" s="14"/>
      <c r="M642" s="14"/>
      <c r="N642" s="14"/>
      <c r="O642" s="14"/>
    </row>
    <row r="643" spans="3:15" ht="13" x14ac:dyDescent="0.25">
      <c r="C643" s="50"/>
      <c r="G643" s="54"/>
      <c r="H643" s="54"/>
      <c r="I643" s="14"/>
      <c r="J643" s="14"/>
      <c r="K643" s="14"/>
      <c r="L643" s="14"/>
      <c r="M643" s="14"/>
      <c r="N643" s="14"/>
      <c r="O643" s="14"/>
    </row>
    <row r="644" spans="3:15" ht="13" x14ac:dyDescent="0.25">
      <c r="C644" s="50"/>
      <c r="G644" s="54"/>
      <c r="H644" s="54"/>
      <c r="I644" s="14"/>
      <c r="J644" s="14"/>
      <c r="K644" s="14"/>
      <c r="L644" s="14"/>
      <c r="M644" s="14"/>
      <c r="N644" s="14"/>
      <c r="O644" s="14"/>
    </row>
    <row r="645" spans="3:15" ht="13" x14ac:dyDescent="0.25">
      <c r="C645" s="50"/>
      <c r="G645" s="54"/>
      <c r="H645" s="54"/>
      <c r="I645" s="14"/>
      <c r="J645" s="14"/>
      <c r="K645" s="14"/>
      <c r="L645" s="14"/>
      <c r="M645" s="14"/>
      <c r="N645" s="14"/>
      <c r="O645" s="14"/>
    </row>
    <row r="646" spans="3:15" ht="13" x14ac:dyDescent="0.25">
      <c r="C646" s="50"/>
      <c r="G646" s="54"/>
      <c r="H646" s="54"/>
      <c r="I646" s="14"/>
      <c r="J646" s="14"/>
      <c r="K646" s="14"/>
      <c r="L646" s="14"/>
      <c r="M646" s="14"/>
      <c r="N646" s="14"/>
      <c r="O646" s="14"/>
    </row>
    <row r="647" spans="3:15" ht="13" x14ac:dyDescent="0.25">
      <c r="C647" s="50"/>
      <c r="G647" s="54"/>
      <c r="H647" s="54"/>
      <c r="I647" s="14"/>
      <c r="J647" s="14"/>
      <c r="K647" s="14"/>
      <c r="L647" s="14"/>
      <c r="M647" s="14"/>
      <c r="N647" s="14"/>
      <c r="O647" s="14"/>
    </row>
    <row r="648" spans="3:15" ht="13" x14ac:dyDescent="0.25">
      <c r="C648" s="50"/>
      <c r="G648" s="54"/>
      <c r="H648" s="54"/>
      <c r="I648" s="14"/>
      <c r="J648" s="14"/>
      <c r="K648" s="14"/>
      <c r="L648" s="14"/>
      <c r="M648" s="14"/>
      <c r="N648" s="14"/>
      <c r="O648" s="14"/>
    </row>
    <row r="649" spans="3:15" ht="13" x14ac:dyDescent="0.25">
      <c r="C649" s="50"/>
      <c r="G649" s="54"/>
      <c r="H649" s="54"/>
      <c r="I649" s="14"/>
      <c r="J649" s="14"/>
      <c r="K649" s="14"/>
      <c r="L649" s="14"/>
      <c r="M649" s="14"/>
      <c r="N649" s="14"/>
      <c r="O649" s="14"/>
    </row>
    <row r="650" spans="3:15" ht="13" x14ac:dyDescent="0.25">
      <c r="C650" s="50"/>
      <c r="G650" s="54"/>
      <c r="H650" s="54"/>
      <c r="I650" s="14"/>
      <c r="J650" s="14"/>
      <c r="K650" s="14"/>
      <c r="L650" s="14"/>
      <c r="M650" s="14"/>
      <c r="N650" s="14"/>
      <c r="O650" s="14"/>
    </row>
    <row r="651" spans="3:15" ht="13" x14ac:dyDescent="0.25">
      <c r="C651" s="50"/>
      <c r="G651" s="54"/>
      <c r="H651" s="54"/>
      <c r="I651" s="14"/>
      <c r="J651" s="14"/>
      <c r="K651" s="14"/>
      <c r="L651" s="14"/>
      <c r="M651" s="14"/>
      <c r="N651" s="14"/>
      <c r="O651" s="14"/>
    </row>
    <row r="652" spans="3:15" ht="13" x14ac:dyDescent="0.25">
      <c r="C652" s="50"/>
      <c r="G652" s="54"/>
      <c r="H652" s="54"/>
      <c r="I652" s="14"/>
      <c r="J652" s="14"/>
      <c r="K652" s="14"/>
      <c r="L652" s="14"/>
      <c r="M652" s="14"/>
      <c r="N652" s="14"/>
      <c r="O652" s="14"/>
    </row>
    <row r="653" spans="3:15" ht="13" x14ac:dyDescent="0.25">
      <c r="C653" s="50"/>
      <c r="G653" s="54"/>
      <c r="H653" s="54"/>
      <c r="I653" s="14"/>
      <c r="J653" s="14"/>
      <c r="K653" s="14"/>
      <c r="L653" s="14"/>
      <c r="M653" s="14"/>
      <c r="N653" s="14"/>
      <c r="O653" s="14"/>
    </row>
    <row r="654" spans="3:15" ht="13" x14ac:dyDescent="0.25">
      <c r="C654" s="50"/>
      <c r="G654" s="54"/>
      <c r="H654" s="54"/>
      <c r="I654" s="14"/>
      <c r="J654" s="14"/>
      <c r="K654" s="14"/>
      <c r="L654" s="14"/>
      <c r="M654" s="14"/>
      <c r="N654" s="14"/>
      <c r="O654" s="14"/>
    </row>
    <row r="655" spans="3:15" ht="13" x14ac:dyDescent="0.25">
      <c r="C655" s="50"/>
      <c r="G655" s="54"/>
      <c r="H655" s="54"/>
      <c r="I655" s="14"/>
      <c r="J655" s="14"/>
      <c r="K655" s="14"/>
      <c r="L655" s="14"/>
      <c r="M655" s="14"/>
      <c r="N655" s="14"/>
      <c r="O655" s="14"/>
    </row>
    <row r="656" spans="3:15" ht="13" x14ac:dyDescent="0.25">
      <c r="C656" s="50"/>
      <c r="G656" s="54"/>
      <c r="H656" s="54"/>
      <c r="I656" s="14"/>
      <c r="J656" s="14"/>
      <c r="K656" s="14"/>
      <c r="L656" s="14"/>
      <c r="M656" s="14"/>
      <c r="N656" s="14"/>
      <c r="O656" s="14"/>
    </row>
    <row r="657" spans="3:15" ht="13" x14ac:dyDescent="0.25">
      <c r="C657" s="50"/>
      <c r="G657" s="54"/>
      <c r="H657" s="54"/>
      <c r="I657" s="14"/>
      <c r="J657" s="14"/>
      <c r="K657" s="14"/>
      <c r="L657" s="14"/>
      <c r="M657" s="14"/>
      <c r="N657" s="14"/>
      <c r="O657" s="14"/>
    </row>
    <row r="658" spans="3:15" ht="13" x14ac:dyDescent="0.25">
      <c r="C658" s="50"/>
      <c r="G658" s="54"/>
      <c r="H658" s="54"/>
      <c r="I658" s="14"/>
      <c r="J658" s="14"/>
      <c r="K658" s="14"/>
      <c r="L658" s="14"/>
      <c r="M658" s="14"/>
      <c r="N658" s="14"/>
      <c r="O658" s="14"/>
    </row>
    <row r="659" spans="3:15" ht="13" x14ac:dyDescent="0.25">
      <c r="C659" s="50"/>
      <c r="G659" s="54"/>
      <c r="H659" s="54"/>
      <c r="I659" s="14"/>
      <c r="J659" s="14"/>
      <c r="K659" s="14"/>
      <c r="L659" s="14"/>
      <c r="M659" s="14"/>
      <c r="N659" s="14"/>
      <c r="O659" s="14"/>
    </row>
    <row r="660" spans="3:15" ht="13" x14ac:dyDescent="0.25">
      <c r="C660" s="50"/>
      <c r="G660" s="54"/>
      <c r="H660" s="54"/>
      <c r="I660" s="14"/>
      <c r="J660" s="14"/>
      <c r="K660" s="14"/>
      <c r="L660" s="14"/>
      <c r="M660" s="14"/>
      <c r="N660" s="14"/>
      <c r="O660" s="14"/>
    </row>
    <row r="661" spans="3:15" ht="13" x14ac:dyDescent="0.25">
      <c r="C661" s="50"/>
      <c r="G661" s="54"/>
      <c r="H661" s="54"/>
      <c r="I661" s="14"/>
      <c r="J661" s="14"/>
      <c r="K661" s="14"/>
      <c r="L661" s="14"/>
      <c r="M661" s="14"/>
      <c r="N661" s="14"/>
      <c r="O661" s="14"/>
    </row>
    <row r="662" spans="3:15" ht="13" x14ac:dyDescent="0.25">
      <c r="C662" s="50"/>
      <c r="G662" s="54"/>
      <c r="H662" s="54"/>
      <c r="I662" s="14"/>
      <c r="J662" s="14"/>
      <c r="K662" s="14"/>
      <c r="L662" s="14"/>
      <c r="M662" s="14"/>
      <c r="N662" s="14"/>
      <c r="O662" s="14"/>
    </row>
    <row r="663" spans="3:15" ht="13" x14ac:dyDescent="0.25">
      <c r="C663" s="50"/>
      <c r="G663" s="54"/>
      <c r="H663" s="54"/>
      <c r="I663" s="14"/>
      <c r="J663" s="14"/>
      <c r="K663" s="14"/>
      <c r="L663" s="14"/>
      <c r="M663" s="14"/>
      <c r="N663" s="14"/>
      <c r="O663" s="14"/>
    </row>
    <row r="664" spans="3:15" ht="13" x14ac:dyDescent="0.25">
      <c r="C664" s="50"/>
      <c r="G664" s="54"/>
      <c r="H664" s="54"/>
      <c r="I664" s="14"/>
      <c r="J664" s="14"/>
      <c r="K664" s="14"/>
      <c r="L664" s="14"/>
      <c r="M664" s="14"/>
      <c r="N664" s="14"/>
      <c r="O664" s="14"/>
    </row>
    <row r="665" spans="3:15" ht="13" x14ac:dyDescent="0.25">
      <c r="C665" s="50"/>
      <c r="G665" s="54"/>
      <c r="H665" s="54"/>
      <c r="I665" s="14"/>
      <c r="J665" s="14"/>
      <c r="K665" s="14"/>
      <c r="L665" s="14"/>
      <c r="M665" s="14"/>
      <c r="N665" s="14"/>
      <c r="O665" s="14"/>
    </row>
    <row r="666" spans="3:15" ht="13" x14ac:dyDescent="0.25">
      <c r="C666" s="50"/>
      <c r="G666" s="54"/>
      <c r="H666" s="54"/>
      <c r="I666" s="14"/>
      <c r="J666" s="14"/>
      <c r="K666" s="14"/>
      <c r="L666" s="14"/>
      <c r="M666" s="14"/>
      <c r="N666" s="14"/>
      <c r="O666" s="14"/>
    </row>
    <row r="667" spans="3:15" ht="13" x14ac:dyDescent="0.25">
      <c r="C667" s="50"/>
      <c r="G667" s="54"/>
      <c r="H667" s="54"/>
      <c r="I667" s="14"/>
      <c r="J667" s="14"/>
      <c r="K667" s="14"/>
      <c r="L667" s="14"/>
      <c r="M667" s="14"/>
      <c r="N667" s="14"/>
      <c r="O667" s="14"/>
    </row>
    <row r="668" spans="3:15" ht="13" x14ac:dyDescent="0.25">
      <c r="C668" s="50"/>
      <c r="G668" s="54"/>
      <c r="H668" s="54"/>
      <c r="I668" s="14"/>
      <c r="J668" s="14"/>
      <c r="K668" s="14"/>
      <c r="L668" s="14"/>
      <c r="M668" s="14"/>
      <c r="N668" s="14"/>
      <c r="O668" s="14"/>
    </row>
    <row r="669" spans="3:15" ht="13" x14ac:dyDescent="0.25">
      <c r="C669" s="50"/>
      <c r="G669" s="54"/>
      <c r="H669" s="54"/>
      <c r="I669" s="14"/>
      <c r="J669" s="14"/>
      <c r="K669" s="14"/>
      <c r="L669" s="14"/>
      <c r="M669" s="14"/>
      <c r="N669" s="14"/>
      <c r="O669" s="14"/>
    </row>
    <row r="670" spans="3:15" ht="13" x14ac:dyDescent="0.25">
      <c r="C670" s="50"/>
      <c r="G670" s="54"/>
      <c r="H670" s="54"/>
      <c r="I670" s="14"/>
      <c r="J670" s="14"/>
      <c r="K670" s="14"/>
      <c r="L670" s="14"/>
      <c r="M670" s="14"/>
      <c r="N670" s="14"/>
      <c r="O670" s="14"/>
    </row>
    <row r="671" spans="3:15" ht="13" x14ac:dyDescent="0.25">
      <c r="C671" s="50"/>
      <c r="G671" s="54"/>
      <c r="H671" s="54"/>
      <c r="I671" s="14"/>
      <c r="J671" s="14"/>
      <c r="K671" s="14"/>
      <c r="L671" s="14"/>
      <c r="M671" s="14"/>
      <c r="N671" s="14"/>
      <c r="O671" s="14"/>
    </row>
    <row r="672" spans="3:15" ht="13" x14ac:dyDescent="0.25">
      <c r="C672" s="50"/>
      <c r="G672" s="54"/>
      <c r="H672" s="54"/>
      <c r="I672" s="14"/>
      <c r="J672" s="14"/>
      <c r="K672" s="14"/>
      <c r="L672" s="14"/>
      <c r="M672" s="14"/>
      <c r="N672" s="14"/>
      <c r="O672" s="14"/>
    </row>
    <row r="673" spans="3:15" ht="13" x14ac:dyDescent="0.25">
      <c r="C673" s="50"/>
      <c r="G673" s="54"/>
      <c r="H673" s="54"/>
      <c r="I673" s="14"/>
      <c r="J673" s="14"/>
      <c r="K673" s="14"/>
      <c r="L673" s="14"/>
      <c r="M673" s="14"/>
      <c r="N673" s="14"/>
      <c r="O673" s="14"/>
    </row>
    <row r="674" spans="3:15" ht="13" x14ac:dyDescent="0.25">
      <c r="C674" s="50"/>
      <c r="G674" s="54"/>
      <c r="H674" s="54"/>
      <c r="I674" s="14"/>
      <c r="J674" s="14"/>
      <c r="K674" s="14"/>
      <c r="L674" s="14"/>
      <c r="M674" s="14"/>
      <c r="N674" s="14"/>
      <c r="O674" s="14"/>
    </row>
    <row r="675" spans="3:15" ht="13" x14ac:dyDescent="0.25">
      <c r="C675" s="50"/>
      <c r="G675" s="54"/>
      <c r="H675" s="54"/>
      <c r="I675" s="14"/>
      <c r="J675" s="14"/>
      <c r="K675" s="14"/>
      <c r="L675" s="14"/>
      <c r="M675" s="14"/>
      <c r="N675" s="14"/>
      <c r="O675" s="14"/>
    </row>
    <row r="676" spans="3:15" ht="13" x14ac:dyDescent="0.25">
      <c r="C676" s="50"/>
      <c r="G676" s="54"/>
      <c r="H676" s="54"/>
      <c r="I676" s="14"/>
      <c r="J676" s="14"/>
      <c r="K676" s="14"/>
      <c r="L676" s="14"/>
      <c r="M676" s="14"/>
      <c r="N676" s="14"/>
      <c r="O676" s="14"/>
    </row>
    <row r="677" spans="3:15" ht="13" x14ac:dyDescent="0.25">
      <c r="C677" s="50"/>
      <c r="G677" s="54"/>
      <c r="H677" s="54"/>
      <c r="I677" s="14"/>
      <c r="J677" s="14"/>
      <c r="K677" s="14"/>
      <c r="L677" s="14"/>
      <c r="M677" s="14"/>
      <c r="N677" s="14"/>
      <c r="O677" s="14"/>
    </row>
    <row r="678" spans="3:15" ht="13" x14ac:dyDescent="0.25">
      <c r="C678" s="50"/>
      <c r="G678" s="54"/>
      <c r="H678" s="54"/>
      <c r="I678" s="14"/>
      <c r="J678" s="14"/>
      <c r="K678" s="14"/>
      <c r="L678" s="14"/>
      <c r="M678" s="14"/>
      <c r="N678" s="14"/>
      <c r="O678" s="14"/>
    </row>
    <row r="679" spans="3:15" ht="13" x14ac:dyDescent="0.25">
      <c r="C679" s="50"/>
      <c r="G679" s="54"/>
      <c r="H679" s="54"/>
      <c r="I679" s="14"/>
      <c r="J679" s="14"/>
      <c r="K679" s="14"/>
      <c r="L679" s="14"/>
      <c r="M679" s="14"/>
      <c r="N679" s="14"/>
      <c r="O679" s="14"/>
    </row>
    <row r="680" spans="3:15" ht="13" x14ac:dyDescent="0.25">
      <c r="C680" s="50"/>
      <c r="G680" s="54"/>
      <c r="H680" s="54"/>
      <c r="I680" s="14"/>
      <c r="J680" s="14"/>
      <c r="K680" s="14"/>
      <c r="L680" s="14"/>
      <c r="M680" s="14"/>
      <c r="N680" s="14"/>
      <c r="O680" s="14"/>
    </row>
    <row r="681" spans="3:15" ht="13" x14ac:dyDescent="0.25">
      <c r="C681" s="50"/>
      <c r="G681" s="54"/>
      <c r="H681" s="54"/>
      <c r="I681" s="14"/>
      <c r="J681" s="14"/>
      <c r="K681" s="14"/>
      <c r="L681" s="14"/>
      <c r="M681" s="14"/>
      <c r="N681" s="14"/>
      <c r="O681" s="14"/>
    </row>
    <row r="682" spans="3:15" ht="13" x14ac:dyDescent="0.25">
      <c r="C682" s="50"/>
      <c r="G682" s="54"/>
      <c r="H682" s="54"/>
      <c r="I682" s="14"/>
      <c r="J682" s="14"/>
      <c r="K682" s="14"/>
      <c r="L682" s="14"/>
      <c r="M682" s="14"/>
      <c r="N682" s="14"/>
      <c r="O682" s="14"/>
    </row>
    <row r="683" spans="3:15" ht="13" x14ac:dyDescent="0.25">
      <c r="C683" s="50"/>
      <c r="G683" s="54"/>
      <c r="H683" s="54"/>
      <c r="I683" s="14"/>
      <c r="J683" s="14"/>
      <c r="K683" s="14"/>
      <c r="L683" s="14"/>
      <c r="M683" s="14"/>
      <c r="N683" s="14"/>
      <c r="O683" s="14"/>
    </row>
    <row r="684" spans="3:15" ht="13" x14ac:dyDescent="0.25">
      <c r="C684" s="50"/>
      <c r="G684" s="54"/>
      <c r="H684" s="54"/>
      <c r="I684" s="14"/>
      <c r="J684" s="14"/>
      <c r="K684" s="14"/>
      <c r="L684" s="14"/>
      <c r="M684" s="14"/>
      <c r="N684" s="14"/>
      <c r="O684" s="14"/>
    </row>
    <row r="685" spans="3:15" ht="13" x14ac:dyDescent="0.25">
      <c r="C685" s="50"/>
      <c r="G685" s="54"/>
      <c r="H685" s="54"/>
      <c r="I685" s="14"/>
      <c r="J685" s="14"/>
      <c r="K685" s="14"/>
      <c r="L685" s="14"/>
      <c r="M685" s="14"/>
      <c r="N685" s="14"/>
      <c r="O685" s="14"/>
    </row>
    <row r="686" spans="3:15" ht="13" x14ac:dyDescent="0.25">
      <c r="C686" s="50"/>
      <c r="G686" s="54"/>
      <c r="H686" s="54"/>
      <c r="I686" s="14"/>
      <c r="J686" s="14"/>
      <c r="K686" s="14"/>
      <c r="L686" s="14"/>
      <c r="M686" s="14"/>
      <c r="N686" s="14"/>
      <c r="O686" s="14"/>
    </row>
    <row r="687" spans="3:15" ht="13" x14ac:dyDescent="0.25">
      <c r="C687" s="50"/>
      <c r="G687" s="54"/>
      <c r="H687" s="54"/>
      <c r="I687" s="14"/>
      <c r="J687" s="14"/>
      <c r="K687" s="14"/>
      <c r="L687" s="14"/>
      <c r="M687" s="14"/>
      <c r="N687" s="14"/>
      <c r="O687" s="14"/>
    </row>
    <row r="688" spans="3:15" ht="13" x14ac:dyDescent="0.25">
      <c r="C688" s="50"/>
      <c r="G688" s="54"/>
      <c r="H688" s="54"/>
      <c r="I688" s="14"/>
      <c r="J688" s="14"/>
      <c r="K688" s="14"/>
      <c r="L688" s="14"/>
      <c r="M688" s="14"/>
      <c r="N688" s="14"/>
      <c r="O688" s="14"/>
    </row>
    <row r="689" spans="3:15" ht="13" x14ac:dyDescent="0.25">
      <c r="C689" s="50"/>
      <c r="G689" s="54"/>
      <c r="H689" s="54"/>
      <c r="I689" s="14"/>
      <c r="J689" s="14"/>
      <c r="K689" s="14"/>
      <c r="L689" s="14"/>
      <c r="M689" s="14"/>
      <c r="N689" s="14"/>
      <c r="O689" s="14"/>
    </row>
    <row r="690" spans="3:15" ht="13" x14ac:dyDescent="0.25">
      <c r="C690" s="50"/>
      <c r="G690" s="54"/>
      <c r="H690" s="54"/>
      <c r="I690" s="14"/>
      <c r="J690" s="14"/>
      <c r="K690" s="14"/>
      <c r="L690" s="14"/>
      <c r="M690" s="14"/>
      <c r="N690" s="14"/>
      <c r="O690" s="14"/>
    </row>
    <row r="691" spans="3:15" ht="13" x14ac:dyDescent="0.25">
      <c r="C691" s="50"/>
      <c r="G691" s="54"/>
      <c r="H691" s="54"/>
      <c r="I691" s="14"/>
      <c r="J691" s="14"/>
      <c r="K691" s="14"/>
      <c r="L691" s="14"/>
      <c r="M691" s="14"/>
      <c r="N691" s="14"/>
      <c r="O691" s="14"/>
    </row>
    <row r="692" spans="3:15" ht="13" x14ac:dyDescent="0.25">
      <c r="C692" s="50"/>
      <c r="G692" s="54"/>
      <c r="H692" s="54"/>
      <c r="I692" s="14"/>
      <c r="J692" s="14"/>
      <c r="K692" s="14"/>
      <c r="L692" s="14"/>
      <c r="M692" s="14"/>
      <c r="N692" s="14"/>
      <c r="O692" s="14"/>
    </row>
    <row r="693" spans="3:15" ht="13" x14ac:dyDescent="0.25">
      <c r="C693" s="50"/>
      <c r="G693" s="54"/>
      <c r="H693" s="54"/>
      <c r="I693" s="14"/>
      <c r="J693" s="14"/>
      <c r="K693" s="14"/>
      <c r="L693" s="14"/>
      <c r="M693" s="14"/>
      <c r="N693" s="14"/>
      <c r="O693" s="14"/>
    </row>
    <row r="694" spans="3:15" ht="13" x14ac:dyDescent="0.25">
      <c r="C694" s="50"/>
      <c r="G694" s="54"/>
      <c r="H694" s="54"/>
      <c r="I694" s="14"/>
      <c r="J694" s="14"/>
      <c r="K694" s="14"/>
      <c r="L694" s="14"/>
      <c r="M694" s="14"/>
      <c r="N694" s="14"/>
      <c r="O694" s="14"/>
    </row>
    <row r="695" spans="3:15" ht="13" x14ac:dyDescent="0.25">
      <c r="C695" s="50"/>
      <c r="G695" s="54"/>
      <c r="H695" s="54"/>
      <c r="I695" s="14"/>
      <c r="J695" s="14"/>
      <c r="K695" s="14"/>
      <c r="L695" s="14"/>
      <c r="M695" s="14"/>
      <c r="N695" s="14"/>
      <c r="O695" s="14"/>
    </row>
    <row r="696" spans="3:15" ht="13" x14ac:dyDescent="0.25">
      <c r="C696" s="50"/>
      <c r="G696" s="54"/>
      <c r="H696" s="54"/>
      <c r="I696" s="14"/>
      <c r="J696" s="14"/>
      <c r="K696" s="14"/>
      <c r="L696" s="14"/>
      <c r="M696" s="14"/>
      <c r="N696" s="14"/>
      <c r="O696" s="14"/>
    </row>
    <row r="697" spans="3:15" ht="13" x14ac:dyDescent="0.25">
      <c r="C697" s="50"/>
      <c r="G697" s="54"/>
      <c r="H697" s="54"/>
      <c r="I697" s="14"/>
      <c r="J697" s="14"/>
      <c r="K697" s="14"/>
      <c r="L697" s="14"/>
      <c r="M697" s="14"/>
      <c r="N697" s="14"/>
      <c r="O697" s="14"/>
    </row>
    <row r="698" spans="3:15" ht="13" x14ac:dyDescent="0.25">
      <c r="C698" s="50"/>
      <c r="G698" s="54"/>
      <c r="H698" s="54"/>
      <c r="I698" s="14"/>
      <c r="J698" s="14"/>
      <c r="K698" s="14"/>
      <c r="L698" s="14"/>
      <c r="M698" s="14"/>
      <c r="N698" s="14"/>
      <c r="O698" s="14"/>
    </row>
    <row r="699" spans="3:15" ht="13" x14ac:dyDescent="0.25">
      <c r="C699" s="50"/>
      <c r="G699" s="54"/>
      <c r="H699" s="54"/>
      <c r="I699" s="14"/>
      <c r="J699" s="14"/>
      <c r="K699" s="14"/>
      <c r="L699" s="14"/>
      <c r="M699" s="14"/>
      <c r="N699" s="14"/>
      <c r="O699" s="14"/>
    </row>
    <row r="700" spans="3:15" ht="13" x14ac:dyDescent="0.25">
      <c r="C700" s="50"/>
      <c r="G700" s="54"/>
      <c r="H700" s="54"/>
      <c r="I700" s="14"/>
      <c r="J700" s="14"/>
      <c r="K700" s="14"/>
      <c r="L700" s="14"/>
      <c r="M700" s="14"/>
      <c r="N700" s="14"/>
      <c r="O700" s="14"/>
    </row>
    <row r="701" spans="3:15" ht="13" x14ac:dyDescent="0.25">
      <c r="C701" s="50"/>
      <c r="G701" s="54"/>
      <c r="H701" s="54"/>
      <c r="I701" s="14"/>
      <c r="J701" s="14"/>
      <c r="K701" s="14"/>
      <c r="L701" s="14"/>
      <c r="M701" s="14"/>
      <c r="N701" s="14"/>
      <c r="O701" s="14"/>
    </row>
    <row r="702" spans="3:15" ht="13" x14ac:dyDescent="0.25">
      <c r="C702" s="50"/>
      <c r="G702" s="54"/>
      <c r="H702" s="54"/>
      <c r="I702" s="14"/>
      <c r="J702" s="14"/>
      <c r="K702" s="14"/>
      <c r="L702" s="14"/>
      <c r="M702" s="14"/>
      <c r="N702" s="14"/>
      <c r="O702" s="14"/>
    </row>
    <row r="703" spans="3:15" ht="13" x14ac:dyDescent="0.25">
      <c r="C703" s="50"/>
      <c r="G703" s="54"/>
      <c r="H703" s="54"/>
      <c r="I703" s="14"/>
      <c r="J703" s="14"/>
      <c r="K703" s="14"/>
      <c r="L703" s="14"/>
      <c r="M703" s="14"/>
      <c r="N703" s="14"/>
      <c r="O703" s="14"/>
    </row>
    <row r="704" spans="3:15" ht="13" x14ac:dyDescent="0.25">
      <c r="C704" s="50"/>
      <c r="G704" s="54"/>
      <c r="H704" s="54"/>
      <c r="I704" s="14"/>
      <c r="J704" s="14"/>
      <c r="K704" s="14"/>
      <c r="L704" s="14"/>
      <c r="M704" s="14"/>
      <c r="N704" s="14"/>
      <c r="O704" s="14"/>
    </row>
    <row r="705" spans="3:15" ht="13" x14ac:dyDescent="0.25">
      <c r="C705" s="50"/>
      <c r="G705" s="54"/>
      <c r="H705" s="54"/>
      <c r="I705" s="14"/>
      <c r="J705" s="14"/>
      <c r="K705" s="14"/>
      <c r="L705" s="14"/>
      <c r="M705" s="14"/>
      <c r="N705" s="14"/>
      <c r="O705" s="14"/>
    </row>
    <row r="706" spans="3:15" ht="13" x14ac:dyDescent="0.25">
      <c r="C706" s="50"/>
      <c r="G706" s="54"/>
      <c r="H706" s="54"/>
      <c r="I706" s="14"/>
      <c r="J706" s="14"/>
      <c r="K706" s="14"/>
      <c r="L706" s="14"/>
      <c r="M706" s="14"/>
      <c r="N706" s="14"/>
      <c r="O706" s="14"/>
    </row>
    <row r="707" spans="3:15" ht="13" x14ac:dyDescent="0.25">
      <c r="C707" s="50"/>
      <c r="G707" s="54"/>
      <c r="H707" s="54"/>
      <c r="I707" s="14"/>
      <c r="J707" s="14"/>
      <c r="K707" s="14"/>
      <c r="L707" s="14"/>
      <c r="M707" s="14"/>
      <c r="N707" s="14"/>
      <c r="O707" s="14"/>
    </row>
    <row r="708" spans="3:15" ht="13" x14ac:dyDescent="0.25">
      <c r="C708" s="50"/>
      <c r="G708" s="54"/>
      <c r="H708" s="54"/>
      <c r="I708" s="14"/>
      <c r="J708" s="14"/>
      <c r="K708" s="14"/>
      <c r="L708" s="14"/>
      <c r="M708" s="14"/>
      <c r="N708" s="14"/>
      <c r="O708" s="14"/>
    </row>
    <row r="709" spans="3:15" ht="13" x14ac:dyDescent="0.25">
      <c r="C709" s="50"/>
      <c r="G709" s="54"/>
      <c r="H709" s="54"/>
      <c r="I709" s="14"/>
      <c r="J709" s="14"/>
      <c r="K709" s="14"/>
      <c r="L709" s="14"/>
      <c r="M709" s="14"/>
      <c r="N709" s="14"/>
      <c r="O709" s="14"/>
    </row>
    <row r="710" spans="3:15" ht="13" x14ac:dyDescent="0.25">
      <c r="C710" s="50"/>
      <c r="G710" s="54"/>
      <c r="H710" s="54"/>
      <c r="I710" s="14"/>
      <c r="J710" s="14"/>
      <c r="K710" s="14"/>
      <c r="L710" s="14"/>
      <c r="M710" s="14"/>
      <c r="N710" s="14"/>
      <c r="O710" s="14"/>
    </row>
    <row r="711" spans="3:15" ht="13" x14ac:dyDescent="0.25">
      <c r="C711" s="50"/>
      <c r="G711" s="54"/>
      <c r="H711" s="54"/>
      <c r="I711" s="14"/>
      <c r="J711" s="14"/>
      <c r="K711" s="14"/>
      <c r="L711" s="14"/>
      <c r="M711" s="14"/>
      <c r="N711" s="14"/>
      <c r="O711" s="14"/>
    </row>
    <row r="712" spans="3:15" ht="13" x14ac:dyDescent="0.25">
      <c r="C712" s="50"/>
      <c r="G712" s="54"/>
      <c r="H712" s="54"/>
      <c r="I712" s="14"/>
      <c r="J712" s="14"/>
      <c r="K712" s="14"/>
      <c r="L712" s="14"/>
      <c r="M712" s="14"/>
      <c r="N712" s="14"/>
      <c r="O712" s="14"/>
    </row>
    <row r="713" spans="3:15" ht="13" x14ac:dyDescent="0.25">
      <c r="C713" s="50"/>
      <c r="G713" s="54"/>
      <c r="H713" s="54"/>
      <c r="I713" s="14"/>
      <c r="J713" s="14"/>
      <c r="K713" s="14"/>
      <c r="L713" s="14"/>
      <c r="M713" s="14"/>
      <c r="N713" s="14"/>
      <c r="O713" s="14"/>
    </row>
    <row r="714" spans="3:15" ht="13" x14ac:dyDescent="0.25">
      <c r="C714" s="50"/>
      <c r="G714" s="54"/>
      <c r="H714" s="54"/>
      <c r="I714" s="14"/>
      <c r="J714" s="14"/>
      <c r="K714" s="14"/>
      <c r="L714" s="14"/>
      <c r="M714" s="14"/>
      <c r="N714" s="14"/>
      <c r="O714" s="14"/>
    </row>
    <row r="715" spans="3:15" ht="13" x14ac:dyDescent="0.25">
      <c r="C715" s="50"/>
      <c r="G715" s="54"/>
      <c r="H715" s="54"/>
      <c r="I715" s="14"/>
      <c r="J715" s="14"/>
      <c r="K715" s="14"/>
      <c r="L715" s="14"/>
      <c r="M715" s="14"/>
      <c r="N715" s="14"/>
      <c r="O715" s="14"/>
    </row>
    <row r="716" spans="3:15" ht="13" x14ac:dyDescent="0.25">
      <c r="C716" s="50"/>
      <c r="G716" s="54"/>
      <c r="H716" s="54"/>
      <c r="I716" s="14"/>
      <c r="J716" s="14"/>
      <c r="K716" s="14"/>
      <c r="L716" s="14"/>
      <c r="M716" s="14"/>
      <c r="N716" s="14"/>
      <c r="O716" s="14"/>
    </row>
    <row r="717" spans="3:15" ht="13" x14ac:dyDescent="0.25">
      <c r="C717" s="50"/>
      <c r="G717" s="54"/>
      <c r="H717" s="54"/>
      <c r="I717" s="14"/>
      <c r="J717" s="14"/>
      <c r="K717" s="14"/>
      <c r="L717" s="14"/>
      <c r="M717" s="14"/>
      <c r="N717" s="14"/>
      <c r="O717" s="14"/>
    </row>
    <row r="718" spans="3:15" ht="13" x14ac:dyDescent="0.25">
      <c r="C718" s="50"/>
      <c r="G718" s="54"/>
      <c r="H718" s="54"/>
      <c r="I718" s="14"/>
      <c r="J718" s="14"/>
      <c r="K718" s="14"/>
      <c r="L718" s="14"/>
      <c r="M718" s="14"/>
      <c r="N718" s="14"/>
      <c r="O718" s="14"/>
    </row>
    <row r="719" spans="3:15" ht="13" x14ac:dyDescent="0.25">
      <c r="C719" s="50"/>
      <c r="G719" s="54"/>
      <c r="H719" s="54"/>
      <c r="I719" s="14"/>
      <c r="J719" s="14"/>
      <c r="K719" s="14"/>
      <c r="L719" s="14"/>
      <c r="M719" s="14"/>
      <c r="N719" s="14"/>
      <c r="O719" s="14"/>
    </row>
    <row r="720" spans="3:15" ht="13" x14ac:dyDescent="0.25">
      <c r="C720" s="50"/>
      <c r="G720" s="54"/>
      <c r="H720" s="54"/>
      <c r="I720" s="14"/>
      <c r="J720" s="14"/>
      <c r="K720" s="14"/>
      <c r="L720" s="14"/>
      <c r="M720" s="14"/>
      <c r="N720" s="14"/>
      <c r="O720" s="14"/>
    </row>
    <row r="721" spans="3:15" ht="13" x14ac:dyDescent="0.25">
      <c r="C721" s="50"/>
      <c r="G721" s="54"/>
      <c r="H721" s="54"/>
      <c r="I721" s="14"/>
      <c r="J721" s="14"/>
      <c r="K721" s="14"/>
      <c r="L721" s="14"/>
      <c r="M721" s="14"/>
      <c r="N721" s="14"/>
      <c r="O721" s="14"/>
    </row>
    <row r="722" spans="3:15" ht="13" x14ac:dyDescent="0.25">
      <c r="C722" s="50"/>
      <c r="G722" s="54"/>
      <c r="H722" s="54"/>
      <c r="I722" s="14"/>
      <c r="J722" s="14"/>
      <c r="K722" s="14"/>
      <c r="L722" s="14"/>
      <c r="M722" s="14"/>
      <c r="N722" s="14"/>
      <c r="O722" s="14"/>
    </row>
    <row r="723" spans="3:15" ht="13" x14ac:dyDescent="0.25">
      <c r="C723" s="50"/>
      <c r="G723" s="54"/>
      <c r="H723" s="54"/>
      <c r="I723" s="14"/>
      <c r="J723" s="14"/>
      <c r="K723" s="14"/>
      <c r="L723" s="14"/>
      <c r="M723" s="14"/>
      <c r="N723" s="14"/>
      <c r="O723" s="14"/>
    </row>
    <row r="724" spans="3:15" ht="13" x14ac:dyDescent="0.25">
      <c r="C724" s="50"/>
      <c r="G724" s="54"/>
      <c r="H724" s="54"/>
      <c r="I724" s="14"/>
      <c r="J724" s="14"/>
      <c r="K724" s="14"/>
      <c r="L724" s="14"/>
      <c r="M724" s="14"/>
      <c r="N724" s="14"/>
      <c r="O724" s="14"/>
    </row>
    <row r="725" spans="3:15" ht="13" x14ac:dyDescent="0.25">
      <c r="C725" s="50"/>
      <c r="G725" s="54"/>
      <c r="H725" s="54"/>
      <c r="I725" s="14"/>
      <c r="J725" s="14"/>
      <c r="K725" s="14"/>
      <c r="L725" s="14"/>
      <c r="M725" s="14"/>
      <c r="N725" s="14"/>
      <c r="O725" s="14"/>
    </row>
    <row r="726" spans="3:15" ht="13" x14ac:dyDescent="0.25">
      <c r="C726" s="50"/>
      <c r="G726" s="54"/>
      <c r="H726" s="54"/>
      <c r="I726" s="14"/>
      <c r="J726" s="14"/>
      <c r="K726" s="14"/>
      <c r="L726" s="14"/>
      <c r="M726" s="14"/>
      <c r="N726" s="14"/>
      <c r="O726" s="14"/>
    </row>
    <row r="727" spans="3:15" ht="13" x14ac:dyDescent="0.25">
      <c r="C727" s="50"/>
      <c r="G727" s="54"/>
      <c r="H727" s="54"/>
      <c r="I727" s="14"/>
      <c r="J727" s="14"/>
      <c r="K727" s="14"/>
      <c r="L727" s="14"/>
      <c r="M727" s="14"/>
      <c r="N727" s="14"/>
      <c r="O727" s="14"/>
    </row>
    <row r="728" spans="3:15" ht="13" x14ac:dyDescent="0.25">
      <c r="C728" s="50"/>
      <c r="G728" s="54"/>
      <c r="H728" s="54"/>
      <c r="I728" s="14"/>
      <c r="J728" s="14"/>
      <c r="K728" s="14"/>
      <c r="L728" s="14"/>
      <c r="M728" s="14"/>
      <c r="N728" s="14"/>
      <c r="O728" s="14"/>
    </row>
    <row r="729" spans="3:15" ht="13" x14ac:dyDescent="0.25">
      <c r="C729" s="50"/>
      <c r="G729" s="54"/>
      <c r="H729" s="54"/>
      <c r="I729" s="14"/>
      <c r="J729" s="14"/>
      <c r="K729" s="14"/>
      <c r="L729" s="14"/>
      <c r="M729" s="14"/>
      <c r="N729" s="14"/>
      <c r="O729" s="14"/>
    </row>
    <row r="730" spans="3:15" ht="13" x14ac:dyDescent="0.25">
      <c r="C730" s="50"/>
      <c r="G730" s="54"/>
      <c r="H730" s="54"/>
      <c r="I730" s="14"/>
      <c r="J730" s="14"/>
      <c r="K730" s="14"/>
      <c r="L730" s="14"/>
      <c r="M730" s="14"/>
      <c r="N730" s="14"/>
      <c r="O730" s="14"/>
    </row>
    <row r="731" spans="3:15" ht="13" x14ac:dyDescent="0.25">
      <c r="C731" s="50"/>
      <c r="G731" s="54"/>
      <c r="H731" s="54"/>
      <c r="I731" s="14"/>
      <c r="J731" s="14"/>
      <c r="K731" s="14"/>
      <c r="L731" s="14"/>
      <c r="M731" s="14"/>
      <c r="N731" s="14"/>
      <c r="O731" s="14"/>
    </row>
    <row r="732" spans="3:15" ht="13" x14ac:dyDescent="0.25">
      <c r="C732" s="50"/>
      <c r="G732" s="54"/>
      <c r="H732" s="54"/>
      <c r="I732" s="14"/>
      <c r="J732" s="14"/>
      <c r="K732" s="14"/>
      <c r="L732" s="14"/>
      <c r="M732" s="14"/>
      <c r="N732" s="14"/>
      <c r="O732" s="14"/>
    </row>
    <row r="733" spans="3:15" ht="13" x14ac:dyDescent="0.25">
      <c r="C733" s="50"/>
      <c r="G733" s="54"/>
      <c r="H733" s="54"/>
      <c r="I733" s="14"/>
      <c r="J733" s="14"/>
      <c r="K733" s="14"/>
      <c r="L733" s="14"/>
      <c r="M733" s="14"/>
      <c r="N733" s="14"/>
      <c r="O733" s="14"/>
    </row>
    <row r="734" spans="3:15" ht="13" x14ac:dyDescent="0.25">
      <c r="C734" s="50"/>
      <c r="G734" s="54"/>
      <c r="H734" s="54"/>
      <c r="I734" s="14"/>
      <c r="J734" s="14"/>
      <c r="K734" s="14"/>
      <c r="L734" s="14"/>
      <c r="M734" s="14"/>
      <c r="N734" s="14"/>
      <c r="O734" s="14"/>
    </row>
    <row r="735" spans="3:15" ht="13" x14ac:dyDescent="0.25">
      <c r="C735" s="50"/>
      <c r="G735" s="54"/>
      <c r="H735" s="54"/>
      <c r="I735" s="14"/>
      <c r="J735" s="14"/>
      <c r="K735" s="14"/>
      <c r="L735" s="14"/>
      <c r="M735" s="14"/>
      <c r="N735" s="14"/>
      <c r="O735" s="14"/>
    </row>
    <row r="736" spans="3:15" ht="13" x14ac:dyDescent="0.25">
      <c r="C736" s="50"/>
      <c r="G736" s="54"/>
      <c r="H736" s="54"/>
      <c r="I736" s="14"/>
      <c r="J736" s="14"/>
      <c r="K736" s="14"/>
      <c r="L736" s="14"/>
      <c r="M736" s="14"/>
      <c r="N736" s="14"/>
      <c r="O736" s="14"/>
    </row>
    <row r="737" spans="3:15" ht="13" x14ac:dyDescent="0.25">
      <c r="C737" s="50"/>
      <c r="G737" s="54"/>
      <c r="H737" s="54"/>
      <c r="I737" s="14"/>
      <c r="J737" s="14"/>
      <c r="K737" s="14"/>
      <c r="L737" s="14"/>
      <c r="M737" s="14"/>
      <c r="N737" s="14"/>
      <c r="O737" s="14"/>
    </row>
    <row r="738" spans="3:15" ht="13" x14ac:dyDescent="0.25">
      <c r="C738" s="50"/>
      <c r="G738" s="54"/>
      <c r="H738" s="54"/>
      <c r="I738" s="14"/>
      <c r="J738" s="14"/>
      <c r="K738" s="14"/>
      <c r="L738" s="14"/>
      <c r="M738" s="14"/>
      <c r="N738" s="14"/>
      <c r="O738" s="14"/>
    </row>
    <row r="739" spans="3:15" ht="13" x14ac:dyDescent="0.25">
      <c r="C739" s="50"/>
      <c r="G739" s="54"/>
      <c r="H739" s="54"/>
      <c r="I739" s="14"/>
      <c r="J739" s="14"/>
      <c r="K739" s="14"/>
      <c r="L739" s="14"/>
      <c r="M739" s="14"/>
      <c r="N739" s="14"/>
      <c r="O739" s="14"/>
    </row>
    <row r="740" spans="3:15" ht="13" x14ac:dyDescent="0.25">
      <c r="C740" s="50"/>
      <c r="G740" s="54"/>
      <c r="H740" s="54"/>
      <c r="I740" s="14"/>
      <c r="J740" s="14"/>
      <c r="K740" s="14"/>
      <c r="L740" s="14"/>
      <c r="M740" s="14"/>
      <c r="N740" s="14"/>
      <c r="O740" s="14"/>
    </row>
    <row r="741" spans="3:15" ht="13" x14ac:dyDescent="0.25">
      <c r="C741" s="50"/>
      <c r="G741" s="54"/>
      <c r="H741" s="54"/>
      <c r="I741" s="14"/>
      <c r="J741" s="14"/>
      <c r="K741" s="14"/>
      <c r="L741" s="14"/>
      <c r="M741" s="14"/>
      <c r="N741" s="14"/>
      <c r="O741" s="14"/>
    </row>
    <row r="742" spans="3:15" ht="13" x14ac:dyDescent="0.25">
      <c r="C742" s="50"/>
      <c r="G742" s="54"/>
      <c r="H742" s="54"/>
      <c r="I742" s="14"/>
      <c r="J742" s="14"/>
      <c r="K742" s="14"/>
      <c r="L742" s="14"/>
      <c r="M742" s="14"/>
      <c r="N742" s="14"/>
      <c r="O742" s="14"/>
    </row>
    <row r="743" spans="3:15" ht="13" x14ac:dyDescent="0.25">
      <c r="C743" s="50"/>
      <c r="G743" s="54"/>
      <c r="H743" s="54"/>
      <c r="I743" s="14"/>
      <c r="J743" s="14"/>
      <c r="K743" s="14"/>
      <c r="L743" s="14"/>
      <c r="M743" s="14"/>
      <c r="N743" s="14"/>
      <c r="O743" s="14"/>
    </row>
    <row r="744" spans="3:15" ht="13" x14ac:dyDescent="0.25">
      <c r="C744" s="50"/>
      <c r="G744" s="54"/>
      <c r="H744" s="54"/>
      <c r="I744" s="14"/>
      <c r="J744" s="14"/>
      <c r="K744" s="14"/>
      <c r="L744" s="14"/>
      <c r="M744" s="14"/>
      <c r="N744" s="14"/>
      <c r="O744" s="14"/>
    </row>
    <row r="745" spans="3:15" ht="13" x14ac:dyDescent="0.25">
      <c r="C745" s="50"/>
      <c r="G745" s="54"/>
      <c r="H745" s="54"/>
      <c r="I745" s="14"/>
      <c r="J745" s="14"/>
      <c r="K745" s="14"/>
      <c r="L745" s="14"/>
      <c r="M745" s="14"/>
      <c r="N745" s="14"/>
      <c r="O745" s="14"/>
    </row>
    <row r="746" spans="3:15" ht="13" x14ac:dyDescent="0.25">
      <c r="C746" s="50"/>
      <c r="G746" s="54"/>
      <c r="H746" s="54"/>
      <c r="I746" s="14"/>
      <c r="J746" s="14"/>
      <c r="K746" s="14"/>
      <c r="L746" s="14"/>
      <c r="M746" s="14"/>
      <c r="N746" s="14"/>
      <c r="O746" s="14"/>
    </row>
    <row r="747" spans="3:15" ht="13" x14ac:dyDescent="0.25">
      <c r="C747" s="50"/>
      <c r="G747" s="54"/>
      <c r="H747" s="54"/>
      <c r="I747" s="14"/>
      <c r="J747" s="14"/>
      <c r="K747" s="14"/>
      <c r="L747" s="14"/>
      <c r="M747" s="14"/>
      <c r="N747" s="14"/>
      <c r="O747" s="14"/>
    </row>
    <row r="748" spans="3:15" ht="13" x14ac:dyDescent="0.25">
      <c r="C748" s="50"/>
      <c r="G748" s="54"/>
      <c r="H748" s="54"/>
      <c r="I748" s="14"/>
      <c r="J748" s="14"/>
      <c r="K748" s="14"/>
      <c r="L748" s="14"/>
      <c r="M748" s="14"/>
      <c r="N748" s="14"/>
      <c r="O748" s="14"/>
    </row>
    <row r="749" spans="3:15" ht="13" x14ac:dyDescent="0.25">
      <c r="C749" s="50"/>
      <c r="G749" s="54"/>
      <c r="H749" s="54"/>
      <c r="I749" s="14"/>
      <c r="J749" s="14"/>
      <c r="K749" s="14"/>
      <c r="L749" s="14"/>
      <c r="M749" s="14"/>
      <c r="N749" s="14"/>
      <c r="O749" s="14"/>
    </row>
    <row r="750" spans="3:15" ht="13" x14ac:dyDescent="0.25">
      <c r="C750" s="50"/>
      <c r="G750" s="54"/>
      <c r="H750" s="54"/>
      <c r="I750" s="14"/>
      <c r="J750" s="14"/>
      <c r="K750" s="14"/>
      <c r="L750" s="14"/>
      <c r="M750" s="14"/>
      <c r="N750" s="14"/>
      <c r="O750" s="14"/>
    </row>
    <row r="751" spans="3:15" ht="13" x14ac:dyDescent="0.25">
      <c r="C751" s="50"/>
      <c r="G751" s="54"/>
      <c r="H751" s="54"/>
      <c r="I751" s="14"/>
      <c r="J751" s="14"/>
      <c r="K751" s="14"/>
      <c r="L751" s="14"/>
      <c r="M751" s="14"/>
      <c r="N751" s="14"/>
      <c r="O751" s="14"/>
    </row>
    <row r="752" spans="3:15" ht="13" x14ac:dyDescent="0.25">
      <c r="C752" s="50"/>
      <c r="G752" s="54"/>
      <c r="H752" s="54"/>
      <c r="I752" s="14"/>
      <c r="J752" s="14"/>
      <c r="K752" s="14"/>
      <c r="L752" s="14"/>
      <c r="M752" s="14"/>
      <c r="N752" s="14"/>
      <c r="O752" s="14"/>
    </row>
    <row r="753" spans="3:15" ht="13" x14ac:dyDescent="0.25">
      <c r="C753" s="50"/>
      <c r="G753" s="54"/>
      <c r="H753" s="54"/>
      <c r="I753" s="14"/>
      <c r="J753" s="14"/>
      <c r="K753" s="14"/>
      <c r="L753" s="14"/>
      <c r="M753" s="14"/>
      <c r="N753" s="14"/>
      <c r="O753" s="14"/>
    </row>
    <row r="754" spans="3:15" ht="13" x14ac:dyDescent="0.25">
      <c r="C754" s="50"/>
      <c r="G754" s="54"/>
      <c r="H754" s="54"/>
      <c r="I754" s="14"/>
      <c r="J754" s="14"/>
      <c r="K754" s="14"/>
      <c r="L754" s="14"/>
      <c r="M754" s="14"/>
      <c r="N754" s="14"/>
      <c r="O754" s="14"/>
    </row>
    <row r="755" spans="3:15" ht="13" x14ac:dyDescent="0.25">
      <c r="C755" s="50"/>
      <c r="G755" s="54"/>
      <c r="H755" s="54"/>
      <c r="I755" s="14"/>
      <c r="J755" s="14"/>
      <c r="K755" s="14"/>
      <c r="L755" s="14"/>
      <c r="M755" s="14"/>
      <c r="N755" s="14"/>
      <c r="O755" s="14"/>
    </row>
    <row r="756" spans="3:15" ht="13" x14ac:dyDescent="0.25">
      <c r="C756" s="50"/>
      <c r="G756" s="54"/>
      <c r="H756" s="54"/>
      <c r="I756" s="14"/>
      <c r="J756" s="14"/>
      <c r="K756" s="14"/>
      <c r="L756" s="14"/>
      <c r="M756" s="14"/>
      <c r="N756" s="14"/>
      <c r="O756" s="14"/>
    </row>
    <row r="757" spans="3:15" ht="13" x14ac:dyDescent="0.25">
      <c r="C757" s="50"/>
      <c r="G757" s="54"/>
      <c r="H757" s="54"/>
      <c r="I757" s="14"/>
      <c r="J757" s="14"/>
      <c r="K757" s="14"/>
      <c r="L757" s="14"/>
      <c r="M757" s="14"/>
      <c r="N757" s="14"/>
      <c r="O757" s="14"/>
    </row>
    <row r="758" spans="3:15" ht="13" x14ac:dyDescent="0.25">
      <c r="C758" s="50"/>
      <c r="G758" s="54"/>
      <c r="H758" s="54"/>
      <c r="I758" s="14"/>
      <c r="J758" s="14"/>
      <c r="K758" s="14"/>
      <c r="L758" s="14"/>
      <c r="M758" s="14"/>
      <c r="N758" s="14"/>
      <c r="O758" s="14"/>
    </row>
    <row r="759" spans="3:15" ht="13" x14ac:dyDescent="0.25">
      <c r="C759" s="50"/>
      <c r="G759" s="54"/>
      <c r="H759" s="54"/>
      <c r="I759" s="14"/>
      <c r="J759" s="14"/>
      <c r="K759" s="14"/>
      <c r="L759" s="14"/>
      <c r="M759" s="14"/>
      <c r="N759" s="14"/>
      <c r="O759" s="14"/>
    </row>
    <row r="760" spans="3:15" ht="13" x14ac:dyDescent="0.25">
      <c r="C760" s="50"/>
      <c r="G760" s="54"/>
      <c r="H760" s="54"/>
      <c r="I760" s="14"/>
      <c r="J760" s="14"/>
      <c r="K760" s="14"/>
      <c r="L760" s="14"/>
      <c r="M760" s="14"/>
      <c r="N760" s="14"/>
      <c r="O760" s="14"/>
    </row>
    <row r="761" spans="3:15" ht="13" x14ac:dyDescent="0.25">
      <c r="C761" s="50"/>
      <c r="G761" s="54"/>
      <c r="H761" s="54"/>
      <c r="I761" s="14"/>
      <c r="J761" s="14"/>
      <c r="K761" s="14"/>
      <c r="L761" s="14"/>
      <c r="M761" s="14"/>
      <c r="N761" s="14"/>
      <c r="O761" s="14"/>
    </row>
    <row r="762" spans="3:15" ht="13" x14ac:dyDescent="0.25">
      <c r="C762" s="50"/>
      <c r="G762" s="54"/>
      <c r="H762" s="54"/>
      <c r="I762" s="14"/>
      <c r="J762" s="14"/>
      <c r="K762" s="14"/>
      <c r="L762" s="14"/>
      <c r="M762" s="14"/>
      <c r="N762" s="14"/>
      <c r="O762" s="14"/>
    </row>
    <row r="763" spans="3:15" ht="13" x14ac:dyDescent="0.25">
      <c r="C763" s="50"/>
      <c r="G763" s="54"/>
      <c r="H763" s="54"/>
      <c r="I763" s="14"/>
      <c r="J763" s="14"/>
      <c r="K763" s="14"/>
      <c r="L763" s="14"/>
      <c r="M763" s="14"/>
      <c r="N763" s="14"/>
      <c r="O763" s="14"/>
    </row>
    <row r="764" spans="3:15" ht="13" x14ac:dyDescent="0.25">
      <c r="C764" s="50"/>
      <c r="G764" s="54"/>
      <c r="H764" s="54"/>
      <c r="I764" s="14"/>
      <c r="J764" s="14"/>
      <c r="K764" s="14"/>
      <c r="L764" s="14"/>
      <c r="M764" s="14"/>
      <c r="N764" s="14"/>
      <c r="O764" s="14"/>
    </row>
    <row r="765" spans="3:15" ht="13" x14ac:dyDescent="0.25">
      <c r="C765" s="50"/>
      <c r="G765" s="54"/>
      <c r="H765" s="54"/>
      <c r="I765" s="14"/>
      <c r="J765" s="14"/>
      <c r="K765" s="14"/>
      <c r="L765" s="14"/>
      <c r="M765" s="14"/>
      <c r="N765" s="14"/>
      <c r="O765" s="14"/>
    </row>
    <row r="766" spans="3:15" ht="13" x14ac:dyDescent="0.25">
      <c r="C766" s="50"/>
      <c r="G766" s="54"/>
      <c r="H766" s="54"/>
      <c r="I766" s="14"/>
      <c r="J766" s="14"/>
      <c r="K766" s="14"/>
      <c r="L766" s="14"/>
      <c r="M766" s="14"/>
      <c r="N766" s="14"/>
      <c r="O766" s="14"/>
    </row>
    <row r="767" spans="3:15" ht="13" x14ac:dyDescent="0.25">
      <c r="C767" s="50"/>
      <c r="G767" s="54"/>
      <c r="H767" s="54"/>
      <c r="I767" s="14"/>
      <c r="J767" s="14"/>
      <c r="K767" s="14"/>
      <c r="L767" s="14"/>
      <c r="M767" s="14"/>
      <c r="N767" s="14"/>
      <c r="O767" s="14"/>
    </row>
    <row r="768" spans="3:15" ht="13" x14ac:dyDescent="0.25">
      <c r="C768" s="50"/>
      <c r="G768" s="54"/>
      <c r="H768" s="54"/>
      <c r="I768" s="14"/>
      <c r="J768" s="14"/>
      <c r="K768" s="14"/>
      <c r="L768" s="14"/>
      <c r="M768" s="14"/>
      <c r="N768" s="14"/>
      <c r="O768" s="14"/>
    </row>
    <row r="769" spans="3:15" ht="13" x14ac:dyDescent="0.25">
      <c r="C769" s="50"/>
      <c r="G769" s="54"/>
      <c r="H769" s="54"/>
      <c r="I769" s="14"/>
      <c r="J769" s="14"/>
      <c r="K769" s="14"/>
      <c r="L769" s="14"/>
      <c r="M769" s="14"/>
      <c r="N769" s="14"/>
      <c r="O769" s="14"/>
    </row>
    <row r="770" spans="3:15" ht="13" x14ac:dyDescent="0.25">
      <c r="C770" s="50"/>
      <c r="G770" s="54"/>
      <c r="H770" s="54"/>
      <c r="I770" s="14"/>
      <c r="J770" s="14"/>
      <c r="K770" s="14"/>
      <c r="L770" s="14"/>
      <c r="M770" s="14"/>
      <c r="N770" s="14"/>
      <c r="O770" s="14"/>
    </row>
    <row r="771" spans="3:15" ht="13" x14ac:dyDescent="0.25">
      <c r="C771" s="50"/>
      <c r="G771" s="54"/>
      <c r="H771" s="54"/>
      <c r="I771" s="14"/>
      <c r="J771" s="14"/>
      <c r="K771" s="14"/>
      <c r="L771" s="14"/>
      <c r="M771" s="14"/>
      <c r="N771" s="14"/>
      <c r="O771" s="14"/>
    </row>
    <row r="772" spans="3:15" ht="13" x14ac:dyDescent="0.25">
      <c r="C772" s="50"/>
      <c r="G772" s="54"/>
      <c r="H772" s="54"/>
      <c r="I772" s="14"/>
      <c r="J772" s="14"/>
      <c r="K772" s="14"/>
      <c r="L772" s="14"/>
      <c r="M772" s="14"/>
      <c r="N772" s="14"/>
      <c r="O772" s="14"/>
    </row>
    <row r="773" spans="3:15" ht="13" x14ac:dyDescent="0.25">
      <c r="C773" s="50"/>
      <c r="G773" s="54"/>
      <c r="H773" s="54"/>
      <c r="I773" s="14"/>
      <c r="J773" s="14"/>
      <c r="K773" s="14"/>
      <c r="L773" s="14"/>
      <c r="M773" s="14"/>
      <c r="N773" s="14"/>
      <c r="O773" s="14"/>
    </row>
    <row r="774" spans="3:15" ht="13" x14ac:dyDescent="0.25">
      <c r="C774" s="50"/>
      <c r="G774" s="54"/>
      <c r="H774" s="54"/>
      <c r="I774" s="14"/>
      <c r="J774" s="14"/>
      <c r="K774" s="14"/>
      <c r="L774" s="14"/>
      <c r="M774" s="14"/>
      <c r="N774" s="14"/>
      <c r="O774" s="14"/>
    </row>
    <row r="775" spans="3:15" ht="13" x14ac:dyDescent="0.25">
      <c r="C775" s="50"/>
      <c r="G775" s="54"/>
      <c r="H775" s="54"/>
      <c r="I775" s="14"/>
      <c r="J775" s="14"/>
      <c r="K775" s="14"/>
      <c r="L775" s="14"/>
      <c r="M775" s="14"/>
      <c r="N775" s="14"/>
      <c r="O775" s="14"/>
    </row>
    <row r="776" spans="3:15" ht="13" x14ac:dyDescent="0.25">
      <c r="C776" s="50"/>
      <c r="G776" s="54"/>
      <c r="H776" s="54"/>
      <c r="I776" s="14"/>
      <c r="J776" s="14"/>
      <c r="K776" s="14"/>
      <c r="L776" s="14"/>
      <c r="M776" s="14"/>
      <c r="N776" s="14"/>
      <c r="O776" s="14"/>
    </row>
    <row r="777" spans="3:15" ht="13" x14ac:dyDescent="0.25">
      <c r="C777" s="50"/>
      <c r="G777" s="54"/>
      <c r="H777" s="54"/>
      <c r="I777" s="14"/>
      <c r="J777" s="14"/>
      <c r="K777" s="14"/>
      <c r="L777" s="14"/>
      <c r="M777" s="14"/>
      <c r="N777" s="14"/>
      <c r="O777" s="14"/>
    </row>
    <row r="778" spans="3:15" ht="13" x14ac:dyDescent="0.25">
      <c r="C778" s="50"/>
      <c r="G778" s="54"/>
      <c r="H778" s="54"/>
      <c r="I778" s="14"/>
      <c r="J778" s="14"/>
      <c r="K778" s="14"/>
      <c r="L778" s="14"/>
      <c r="M778" s="14"/>
      <c r="N778" s="14"/>
      <c r="O778" s="14"/>
    </row>
    <row r="779" spans="3:15" ht="13" x14ac:dyDescent="0.25">
      <c r="C779" s="50"/>
      <c r="G779" s="54"/>
      <c r="H779" s="54"/>
      <c r="I779" s="14"/>
      <c r="J779" s="14"/>
      <c r="K779" s="14"/>
      <c r="L779" s="14"/>
      <c r="M779" s="14"/>
      <c r="N779" s="14"/>
      <c r="O779" s="14"/>
    </row>
    <row r="780" spans="3:15" ht="13" x14ac:dyDescent="0.25">
      <c r="C780" s="50"/>
      <c r="G780" s="54"/>
      <c r="H780" s="54"/>
      <c r="I780" s="14"/>
      <c r="J780" s="14"/>
      <c r="K780" s="14"/>
      <c r="L780" s="14"/>
      <c r="M780" s="14"/>
      <c r="N780" s="14"/>
      <c r="O780" s="14"/>
    </row>
    <row r="781" spans="3:15" ht="13" x14ac:dyDescent="0.25">
      <c r="C781" s="50"/>
      <c r="G781" s="54"/>
      <c r="H781" s="54"/>
      <c r="I781" s="14"/>
      <c r="J781" s="14"/>
      <c r="K781" s="14"/>
      <c r="L781" s="14"/>
      <c r="M781" s="14"/>
      <c r="N781" s="14"/>
      <c r="O781" s="14"/>
    </row>
    <row r="782" spans="3:15" ht="13" x14ac:dyDescent="0.25">
      <c r="C782" s="50"/>
      <c r="G782" s="54"/>
      <c r="H782" s="54"/>
      <c r="I782" s="14"/>
      <c r="J782" s="14"/>
      <c r="K782" s="14"/>
      <c r="L782" s="14"/>
      <c r="M782" s="14"/>
      <c r="N782" s="14"/>
      <c r="O782" s="14"/>
    </row>
    <row r="783" spans="3:15" ht="13" x14ac:dyDescent="0.25">
      <c r="C783" s="50"/>
      <c r="G783" s="54"/>
      <c r="H783" s="54"/>
      <c r="I783" s="14"/>
      <c r="J783" s="14"/>
      <c r="K783" s="14"/>
      <c r="L783" s="14"/>
      <c r="M783" s="14"/>
      <c r="N783" s="14"/>
      <c r="O783" s="14"/>
    </row>
    <row r="784" spans="3:15" ht="13" x14ac:dyDescent="0.25">
      <c r="C784" s="50"/>
      <c r="G784" s="54"/>
      <c r="H784" s="54"/>
      <c r="I784" s="14"/>
      <c r="J784" s="14"/>
      <c r="K784" s="14"/>
      <c r="L784" s="14"/>
      <c r="M784" s="14"/>
      <c r="N784" s="14"/>
      <c r="O784" s="14"/>
    </row>
    <row r="785" spans="3:15" ht="13" x14ac:dyDescent="0.25">
      <c r="C785" s="50"/>
      <c r="G785" s="54"/>
      <c r="H785" s="54"/>
      <c r="I785" s="14"/>
      <c r="J785" s="14"/>
      <c r="K785" s="14"/>
      <c r="L785" s="14"/>
      <c r="M785" s="14"/>
      <c r="N785" s="14"/>
      <c r="O785" s="14"/>
    </row>
    <row r="786" spans="3:15" ht="13" x14ac:dyDescent="0.25">
      <c r="C786" s="50"/>
      <c r="G786" s="54"/>
      <c r="H786" s="54"/>
      <c r="I786" s="14"/>
      <c r="J786" s="14"/>
      <c r="K786" s="14"/>
      <c r="L786" s="14"/>
      <c r="M786" s="14"/>
      <c r="N786" s="14"/>
      <c r="O786" s="14"/>
    </row>
    <row r="787" spans="3:15" ht="13" x14ac:dyDescent="0.25">
      <c r="C787" s="50"/>
      <c r="G787" s="54"/>
      <c r="H787" s="54"/>
      <c r="I787" s="14"/>
      <c r="J787" s="14"/>
      <c r="K787" s="14"/>
      <c r="L787" s="14"/>
      <c r="M787" s="14"/>
      <c r="N787" s="14"/>
      <c r="O787" s="14"/>
    </row>
    <row r="788" spans="3:15" ht="13" x14ac:dyDescent="0.25">
      <c r="C788" s="50"/>
      <c r="G788" s="54"/>
      <c r="H788" s="54"/>
      <c r="I788" s="14"/>
      <c r="J788" s="14"/>
      <c r="K788" s="14"/>
      <c r="L788" s="14"/>
      <c r="M788" s="14"/>
      <c r="N788" s="14"/>
      <c r="O788" s="14"/>
    </row>
    <row r="789" spans="3:15" ht="13" x14ac:dyDescent="0.25">
      <c r="C789" s="50"/>
      <c r="G789" s="54"/>
      <c r="H789" s="54"/>
      <c r="I789" s="14"/>
      <c r="J789" s="14"/>
      <c r="K789" s="14"/>
      <c r="L789" s="14"/>
      <c r="M789" s="14"/>
      <c r="N789" s="14"/>
      <c r="O789" s="14"/>
    </row>
    <row r="790" spans="3:15" ht="13" x14ac:dyDescent="0.25">
      <c r="C790" s="50"/>
      <c r="G790" s="54"/>
      <c r="H790" s="54"/>
      <c r="I790" s="14"/>
      <c r="J790" s="14"/>
      <c r="K790" s="14"/>
      <c r="L790" s="14"/>
      <c r="M790" s="14"/>
      <c r="N790" s="14"/>
      <c r="O790" s="14"/>
    </row>
    <row r="791" spans="3:15" ht="13" x14ac:dyDescent="0.25">
      <c r="C791" s="50"/>
      <c r="G791" s="54"/>
      <c r="H791" s="54"/>
      <c r="I791" s="14"/>
      <c r="J791" s="14"/>
      <c r="K791" s="14"/>
      <c r="L791" s="14"/>
      <c r="M791" s="14"/>
      <c r="N791" s="14"/>
      <c r="O791" s="14"/>
    </row>
    <row r="792" spans="3:15" ht="13" x14ac:dyDescent="0.25">
      <c r="C792" s="50"/>
      <c r="G792" s="54"/>
      <c r="H792" s="54"/>
      <c r="I792" s="14"/>
      <c r="J792" s="14"/>
      <c r="K792" s="14"/>
      <c r="L792" s="14"/>
      <c r="M792" s="14"/>
      <c r="N792" s="14"/>
      <c r="O792" s="14"/>
    </row>
    <row r="793" spans="3:15" ht="13" x14ac:dyDescent="0.25">
      <c r="C793" s="50"/>
      <c r="G793" s="54"/>
      <c r="H793" s="54"/>
      <c r="I793" s="14"/>
      <c r="J793" s="14"/>
      <c r="K793" s="14"/>
      <c r="L793" s="14"/>
      <c r="M793" s="14"/>
      <c r="N793" s="14"/>
      <c r="O793" s="14"/>
    </row>
    <row r="794" spans="3:15" ht="13" x14ac:dyDescent="0.25">
      <c r="C794" s="50"/>
      <c r="G794" s="54"/>
      <c r="H794" s="54"/>
      <c r="I794" s="14"/>
      <c r="J794" s="14"/>
      <c r="K794" s="14"/>
      <c r="L794" s="14"/>
      <c r="M794" s="14"/>
      <c r="N794" s="14"/>
      <c r="O794" s="14"/>
    </row>
    <row r="795" spans="3:15" ht="13" x14ac:dyDescent="0.25">
      <c r="C795" s="50"/>
      <c r="G795" s="54"/>
      <c r="H795" s="54"/>
      <c r="I795" s="14"/>
      <c r="J795" s="14"/>
      <c r="K795" s="14"/>
      <c r="L795" s="14"/>
      <c r="M795" s="14"/>
      <c r="N795" s="14"/>
      <c r="O795" s="14"/>
    </row>
    <row r="796" spans="3:15" ht="13" x14ac:dyDescent="0.25">
      <c r="C796" s="50"/>
      <c r="G796" s="54"/>
      <c r="H796" s="54"/>
      <c r="I796" s="14"/>
      <c r="J796" s="14"/>
      <c r="K796" s="14"/>
      <c r="L796" s="14"/>
      <c r="M796" s="14"/>
      <c r="N796" s="14"/>
      <c r="O796" s="14"/>
    </row>
    <row r="797" spans="3:15" ht="13" x14ac:dyDescent="0.25">
      <c r="C797" s="50"/>
      <c r="G797" s="54"/>
      <c r="H797" s="54"/>
      <c r="I797" s="14"/>
      <c r="J797" s="14"/>
      <c r="K797" s="14"/>
      <c r="L797" s="14"/>
      <c r="M797" s="14"/>
      <c r="N797" s="14"/>
      <c r="O797" s="14"/>
    </row>
    <row r="798" spans="3:15" ht="13" x14ac:dyDescent="0.25">
      <c r="C798" s="50"/>
      <c r="G798" s="54"/>
      <c r="H798" s="54"/>
      <c r="I798" s="14"/>
      <c r="J798" s="14"/>
      <c r="K798" s="14"/>
      <c r="L798" s="14"/>
      <c r="M798" s="14"/>
      <c r="N798" s="14"/>
      <c r="O798" s="14"/>
    </row>
    <row r="799" spans="3:15" ht="13" x14ac:dyDescent="0.25">
      <c r="C799" s="50"/>
      <c r="G799" s="54"/>
      <c r="H799" s="54"/>
      <c r="I799" s="14"/>
      <c r="J799" s="14"/>
      <c r="K799" s="14"/>
      <c r="L799" s="14"/>
      <c r="M799" s="14"/>
      <c r="N799" s="14"/>
      <c r="O799" s="14"/>
    </row>
    <row r="800" spans="3:15" ht="13" x14ac:dyDescent="0.25">
      <c r="C800" s="50"/>
      <c r="G800" s="54"/>
      <c r="H800" s="54"/>
      <c r="I800" s="14"/>
      <c r="J800" s="14"/>
      <c r="K800" s="14"/>
      <c r="L800" s="14"/>
      <c r="M800" s="14"/>
      <c r="N800" s="14"/>
      <c r="O800" s="14"/>
    </row>
    <row r="801" spans="3:15" ht="13" x14ac:dyDescent="0.25">
      <c r="C801" s="50"/>
      <c r="G801" s="54"/>
      <c r="H801" s="54"/>
      <c r="I801" s="14"/>
      <c r="J801" s="14"/>
      <c r="K801" s="14"/>
      <c r="L801" s="14"/>
      <c r="M801" s="14"/>
      <c r="N801" s="14"/>
      <c r="O801" s="14"/>
    </row>
    <row r="802" spans="3:15" ht="13" x14ac:dyDescent="0.25">
      <c r="C802" s="50"/>
      <c r="G802" s="54"/>
      <c r="H802" s="54"/>
      <c r="I802" s="14"/>
      <c r="J802" s="14"/>
      <c r="K802" s="14"/>
      <c r="L802" s="14"/>
      <c r="M802" s="14"/>
      <c r="N802" s="14"/>
      <c r="O802" s="14"/>
    </row>
    <row r="803" spans="3:15" ht="13" x14ac:dyDescent="0.25">
      <c r="C803" s="50"/>
      <c r="G803" s="54"/>
      <c r="H803" s="54"/>
      <c r="I803" s="14"/>
      <c r="J803" s="14"/>
      <c r="K803" s="14"/>
      <c r="L803" s="14"/>
      <c r="M803" s="14"/>
      <c r="N803" s="14"/>
      <c r="O803" s="14"/>
    </row>
    <row r="804" spans="3:15" ht="13" x14ac:dyDescent="0.25">
      <c r="C804" s="50"/>
      <c r="G804" s="54"/>
      <c r="H804" s="54"/>
      <c r="I804" s="14"/>
      <c r="J804" s="14"/>
      <c r="K804" s="14"/>
      <c r="L804" s="14"/>
      <c r="M804" s="14"/>
      <c r="N804" s="14"/>
      <c r="O804" s="14"/>
    </row>
    <row r="805" spans="3:15" ht="13" x14ac:dyDescent="0.25">
      <c r="C805" s="50"/>
      <c r="G805" s="54"/>
      <c r="H805" s="54"/>
      <c r="I805" s="14"/>
      <c r="J805" s="14"/>
      <c r="K805" s="14"/>
      <c r="L805" s="14"/>
      <c r="M805" s="14"/>
      <c r="N805" s="14"/>
      <c r="O805" s="14"/>
    </row>
    <row r="806" spans="3:15" ht="13" x14ac:dyDescent="0.25">
      <c r="C806" s="50"/>
      <c r="G806" s="54"/>
      <c r="H806" s="54"/>
      <c r="I806" s="14"/>
      <c r="J806" s="14"/>
      <c r="K806" s="14"/>
      <c r="L806" s="14"/>
      <c r="M806" s="14"/>
      <c r="N806" s="14"/>
      <c r="O806" s="14"/>
    </row>
    <row r="807" spans="3:15" ht="13" x14ac:dyDescent="0.25">
      <c r="C807" s="50"/>
      <c r="G807" s="54"/>
      <c r="H807" s="54"/>
      <c r="I807" s="14"/>
      <c r="J807" s="14"/>
      <c r="K807" s="14"/>
      <c r="L807" s="14"/>
      <c r="M807" s="14"/>
      <c r="N807" s="14"/>
      <c r="O807" s="14"/>
    </row>
    <row r="808" spans="3:15" ht="13" x14ac:dyDescent="0.25">
      <c r="C808" s="50"/>
      <c r="G808" s="54"/>
      <c r="H808" s="54"/>
      <c r="I808" s="14"/>
      <c r="J808" s="14"/>
      <c r="K808" s="14"/>
      <c r="L808" s="14"/>
      <c r="M808" s="14"/>
      <c r="N808" s="14"/>
      <c r="O808" s="14"/>
    </row>
    <row r="809" spans="3:15" ht="13" x14ac:dyDescent="0.25">
      <c r="C809" s="50"/>
      <c r="G809" s="54"/>
      <c r="H809" s="54"/>
      <c r="I809" s="14"/>
      <c r="J809" s="14"/>
      <c r="K809" s="14"/>
      <c r="L809" s="14"/>
      <c r="M809" s="14"/>
      <c r="N809" s="14"/>
      <c r="O809" s="14"/>
    </row>
    <row r="810" spans="3:15" ht="13" x14ac:dyDescent="0.25">
      <c r="C810" s="50"/>
      <c r="G810" s="54"/>
      <c r="H810" s="54"/>
      <c r="I810" s="14"/>
      <c r="J810" s="14"/>
      <c r="K810" s="14"/>
      <c r="L810" s="14"/>
      <c r="M810" s="14"/>
      <c r="N810" s="14"/>
      <c r="O810" s="14"/>
    </row>
    <row r="811" spans="3:15" ht="13" x14ac:dyDescent="0.25">
      <c r="C811" s="50"/>
      <c r="G811" s="54"/>
      <c r="H811" s="54"/>
      <c r="I811" s="14"/>
      <c r="J811" s="14"/>
      <c r="K811" s="14"/>
      <c r="L811" s="14"/>
      <c r="M811" s="14"/>
      <c r="N811" s="14"/>
      <c r="O811" s="14"/>
    </row>
    <row r="812" spans="3:15" ht="13" x14ac:dyDescent="0.25">
      <c r="C812" s="50"/>
      <c r="G812" s="54"/>
      <c r="H812" s="54"/>
      <c r="I812" s="14"/>
      <c r="J812" s="14"/>
      <c r="K812" s="14"/>
      <c r="L812" s="14"/>
      <c r="M812" s="14"/>
      <c r="N812" s="14"/>
      <c r="O812" s="14"/>
    </row>
    <row r="813" spans="3:15" ht="13" x14ac:dyDescent="0.25">
      <c r="C813" s="50"/>
      <c r="G813" s="54"/>
      <c r="H813" s="54"/>
      <c r="I813" s="14"/>
      <c r="J813" s="14"/>
      <c r="K813" s="14"/>
      <c r="L813" s="14"/>
      <c r="M813" s="14"/>
      <c r="N813" s="14"/>
      <c r="O813" s="14"/>
    </row>
    <row r="814" spans="3:15" ht="13" x14ac:dyDescent="0.25">
      <c r="C814" s="50"/>
      <c r="G814" s="54"/>
      <c r="H814" s="54"/>
      <c r="I814" s="14"/>
      <c r="J814" s="14"/>
      <c r="K814" s="14"/>
      <c r="L814" s="14"/>
      <c r="M814" s="14"/>
      <c r="N814" s="14"/>
      <c r="O814" s="14"/>
    </row>
    <row r="815" spans="3:15" ht="13" x14ac:dyDescent="0.25">
      <c r="C815" s="50"/>
      <c r="G815" s="54"/>
      <c r="H815" s="54"/>
      <c r="I815" s="14"/>
      <c r="J815" s="14"/>
      <c r="K815" s="14"/>
      <c r="L815" s="14"/>
      <c r="M815" s="14"/>
      <c r="N815" s="14"/>
      <c r="O815" s="14"/>
    </row>
    <row r="816" spans="3:15" ht="13" x14ac:dyDescent="0.25">
      <c r="C816" s="50"/>
      <c r="G816" s="54"/>
      <c r="H816" s="54"/>
      <c r="I816" s="14"/>
      <c r="J816" s="14"/>
      <c r="K816" s="14"/>
      <c r="L816" s="14"/>
      <c r="M816" s="14"/>
      <c r="N816" s="14"/>
      <c r="O816" s="14"/>
    </row>
    <row r="817" spans="3:15" ht="13" x14ac:dyDescent="0.25">
      <c r="C817" s="50"/>
      <c r="G817" s="54"/>
      <c r="H817" s="54"/>
      <c r="I817" s="14"/>
      <c r="J817" s="14"/>
      <c r="K817" s="14"/>
      <c r="L817" s="14"/>
      <c r="M817" s="14"/>
      <c r="N817" s="14"/>
      <c r="O817" s="14"/>
    </row>
    <row r="818" spans="3:15" ht="13" x14ac:dyDescent="0.25">
      <c r="C818" s="50"/>
      <c r="G818" s="54"/>
      <c r="H818" s="54"/>
      <c r="I818" s="14"/>
      <c r="J818" s="14"/>
      <c r="K818" s="14"/>
      <c r="L818" s="14"/>
      <c r="M818" s="14"/>
      <c r="N818" s="14"/>
      <c r="O818" s="14"/>
    </row>
    <row r="819" spans="3:15" ht="13" x14ac:dyDescent="0.25">
      <c r="C819" s="50"/>
      <c r="G819" s="54"/>
      <c r="H819" s="54"/>
      <c r="I819" s="14"/>
      <c r="J819" s="14"/>
      <c r="K819" s="14"/>
      <c r="L819" s="14"/>
      <c r="M819" s="14"/>
      <c r="N819" s="14"/>
      <c r="O819" s="14"/>
    </row>
    <row r="820" spans="3:15" ht="13" x14ac:dyDescent="0.25">
      <c r="C820" s="50"/>
      <c r="G820" s="54"/>
      <c r="H820" s="54"/>
      <c r="I820" s="14"/>
      <c r="J820" s="14"/>
      <c r="K820" s="14"/>
      <c r="L820" s="14"/>
      <c r="M820" s="14"/>
      <c r="N820" s="14"/>
      <c r="O820" s="14"/>
    </row>
    <row r="821" spans="3:15" ht="13" x14ac:dyDescent="0.25">
      <c r="C821" s="50"/>
      <c r="G821" s="54"/>
      <c r="H821" s="54"/>
      <c r="I821" s="14"/>
      <c r="J821" s="14"/>
      <c r="K821" s="14"/>
      <c r="L821" s="14"/>
      <c r="M821" s="14"/>
      <c r="N821" s="14"/>
      <c r="O821" s="14"/>
    </row>
    <row r="822" spans="3:15" ht="13" x14ac:dyDescent="0.25">
      <c r="C822" s="50"/>
      <c r="G822" s="54"/>
      <c r="H822" s="54"/>
      <c r="I822" s="14"/>
      <c r="J822" s="14"/>
      <c r="K822" s="14"/>
      <c r="L822" s="14"/>
      <c r="M822" s="14"/>
      <c r="N822" s="14"/>
      <c r="O822" s="14"/>
    </row>
    <row r="823" spans="3:15" ht="13" x14ac:dyDescent="0.25">
      <c r="C823" s="50"/>
      <c r="G823" s="54"/>
      <c r="H823" s="54"/>
      <c r="I823" s="14"/>
      <c r="J823" s="14"/>
      <c r="K823" s="14"/>
      <c r="L823" s="14"/>
      <c r="M823" s="14"/>
      <c r="N823" s="14"/>
      <c r="O823" s="14"/>
    </row>
    <row r="824" spans="3:15" ht="13" x14ac:dyDescent="0.25">
      <c r="C824" s="50"/>
      <c r="G824" s="54"/>
      <c r="H824" s="54"/>
      <c r="I824" s="14"/>
      <c r="J824" s="14"/>
      <c r="K824" s="14"/>
      <c r="L824" s="14"/>
      <c r="M824" s="14"/>
      <c r="N824" s="14"/>
      <c r="O824" s="14"/>
    </row>
    <row r="825" spans="3:15" ht="13" x14ac:dyDescent="0.25">
      <c r="C825" s="50"/>
      <c r="G825" s="54"/>
      <c r="H825" s="54"/>
      <c r="I825" s="14"/>
      <c r="J825" s="14"/>
      <c r="K825" s="14"/>
      <c r="L825" s="14"/>
      <c r="M825" s="14"/>
      <c r="N825" s="14"/>
      <c r="O825" s="14"/>
    </row>
    <row r="826" spans="3:15" ht="13" x14ac:dyDescent="0.25">
      <c r="C826" s="50"/>
      <c r="G826" s="54"/>
      <c r="H826" s="54"/>
      <c r="I826" s="14"/>
      <c r="J826" s="14"/>
      <c r="K826" s="14"/>
      <c r="L826" s="14"/>
      <c r="M826" s="14"/>
      <c r="N826" s="14"/>
      <c r="O826" s="14"/>
    </row>
    <row r="827" spans="3:15" ht="13" x14ac:dyDescent="0.25">
      <c r="C827" s="50"/>
      <c r="G827" s="54"/>
      <c r="H827" s="54"/>
      <c r="I827" s="14"/>
      <c r="J827" s="14"/>
      <c r="K827" s="14"/>
      <c r="L827" s="14"/>
      <c r="M827" s="14"/>
      <c r="N827" s="14"/>
      <c r="O827" s="14"/>
    </row>
    <row r="828" spans="3:15" ht="13" x14ac:dyDescent="0.25">
      <c r="C828" s="50"/>
      <c r="G828" s="54"/>
      <c r="H828" s="54"/>
      <c r="I828" s="14"/>
      <c r="J828" s="14"/>
      <c r="K828" s="14"/>
      <c r="L828" s="14"/>
      <c r="M828" s="14"/>
      <c r="N828" s="14"/>
      <c r="O828" s="14"/>
    </row>
    <row r="829" spans="3:15" ht="13" x14ac:dyDescent="0.25">
      <c r="C829" s="50"/>
      <c r="G829" s="54"/>
      <c r="H829" s="54"/>
      <c r="I829" s="14"/>
      <c r="J829" s="14"/>
      <c r="K829" s="14"/>
      <c r="L829" s="14"/>
      <c r="M829" s="14"/>
      <c r="N829" s="14"/>
      <c r="O829" s="14"/>
    </row>
    <row r="830" spans="3:15" ht="13" x14ac:dyDescent="0.25">
      <c r="C830" s="50"/>
      <c r="G830" s="54"/>
      <c r="H830" s="54"/>
      <c r="I830" s="14"/>
      <c r="J830" s="14"/>
      <c r="K830" s="14"/>
      <c r="L830" s="14"/>
      <c r="M830" s="14"/>
      <c r="N830" s="14"/>
      <c r="O830" s="14"/>
    </row>
    <row r="831" spans="3:15" ht="13" x14ac:dyDescent="0.25">
      <c r="C831" s="50"/>
      <c r="G831" s="54"/>
      <c r="H831" s="54"/>
      <c r="I831" s="14"/>
      <c r="J831" s="14"/>
      <c r="K831" s="14"/>
      <c r="L831" s="14"/>
      <c r="M831" s="14"/>
      <c r="N831" s="14"/>
      <c r="O831" s="14"/>
    </row>
    <row r="832" spans="3:15" ht="13" x14ac:dyDescent="0.25">
      <c r="C832" s="50"/>
      <c r="G832" s="54"/>
      <c r="H832" s="54"/>
      <c r="I832" s="14"/>
      <c r="J832" s="14"/>
      <c r="K832" s="14"/>
      <c r="L832" s="14"/>
      <c r="M832" s="14"/>
      <c r="N832" s="14"/>
      <c r="O832" s="14"/>
    </row>
    <row r="833" spans="3:15" ht="13" x14ac:dyDescent="0.25">
      <c r="C833" s="50"/>
      <c r="G833" s="54"/>
      <c r="H833" s="54"/>
      <c r="I833" s="14"/>
      <c r="J833" s="14"/>
      <c r="K833" s="14"/>
      <c r="L833" s="14"/>
      <c r="M833" s="14"/>
      <c r="N833" s="14"/>
      <c r="O833" s="14"/>
    </row>
    <row r="834" spans="3:15" ht="13" x14ac:dyDescent="0.25">
      <c r="C834" s="50"/>
      <c r="G834" s="54"/>
      <c r="H834" s="54"/>
      <c r="I834" s="14"/>
      <c r="J834" s="14"/>
      <c r="K834" s="14"/>
      <c r="L834" s="14"/>
      <c r="M834" s="14"/>
      <c r="N834" s="14"/>
      <c r="O834" s="14"/>
    </row>
    <row r="835" spans="3:15" ht="13" x14ac:dyDescent="0.25">
      <c r="C835" s="50"/>
      <c r="G835" s="54"/>
      <c r="H835" s="54"/>
      <c r="I835" s="14"/>
      <c r="J835" s="14"/>
      <c r="K835" s="14"/>
      <c r="L835" s="14"/>
      <c r="M835" s="14"/>
      <c r="N835" s="14"/>
      <c r="O835" s="14"/>
    </row>
    <row r="836" spans="3:15" ht="13" x14ac:dyDescent="0.25">
      <c r="C836" s="50"/>
      <c r="G836" s="54"/>
      <c r="H836" s="54"/>
      <c r="I836" s="14"/>
      <c r="J836" s="14"/>
      <c r="K836" s="14"/>
      <c r="L836" s="14"/>
      <c r="M836" s="14"/>
      <c r="N836" s="14"/>
      <c r="O836" s="14"/>
    </row>
    <row r="837" spans="3:15" ht="13" x14ac:dyDescent="0.25">
      <c r="C837" s="50"/>
      <c r="G837" s="54"/>
      <c r="H837" s="54"/>
      <c r="I837" s="14"/>
      <c r="J837" s="14"/>
      <c r="K837" s="14"/>
      <c r="L837" s="14"/>
      <c r="M837" s="14"/>
      <c r="N837" s="14"/>
      <c r="O837" s="14"/>
    </row>
    <row r="838" spans="3:15" ht="13" x14ac:dyDescent="0.25">
      <c r="C838" s="50"/>
      <c r="G838" s="54"/>
      <c r="H838" s="54"/>
      <c r="I838" s="14"/>
      <c r="J838" s="14"/>
      <c r="K838" s="14"/>
      <c r="L838" s="14"/>
      <c r="M838" s="14"/>
      <c r="N838" s="14"/>
      <c r="O838" s="14"/>
    </row>
    <row r="839" spans="3:15" ht="13" x14ac:dyDescent="0.25">
      <c r="C839" s="50"/>
      <c r="G839" s="54"/>
      <c r="H839" s="54"/>
      <c r="I839" s="14"/>
      <c r="J839" s="14"/>
      <c r="K839" s="14"/>
      <c r="L839" s="14"/>
      <c r="M839" s="14"/>
      <c r="N839" s="14"/>
      <c r="O839" s="14"/>
    </row>
    <row r="840" spans="3:15" ht="13" x14ac:dyDescent="0.25">
      <c r="C840" s="50"/>
      <c r="G840" s="54"/>
      <c r="H840" s="54"/>
      <c r="I840" s="14"/>
      <c r="J840" s="14"/>
      <c r="K840" s="14"/>
      <c r="L840" s="14"/>
      <c r="M840" s="14"/>
      <c r="N840" s="14"/>
      <c r="O840" s="14"/>
    </row>
    <row r="841" spans="3:15" ht="13" x14ac:dyDescent="0.25">
      <c r="C841" s="50"/>
      <c r="G841" s="54"/>
      <c r="H841" s="54"/>
      <c r="I841" s="14"/>
      <c r="J841" s="14"/>
      <c r="K841" s="14"/>
      <c r="L841" s="14"/>
      <c r="M841" s="14"/>
      <c r="N841" s="14"/>
      <c r="O841" s="14"/>
    </row>
    <row r="842" spans="3:15" ht="13" x14ac:dyDescent="0.25">
      <c r="C842" s="50"/>
      <c r="G842" s="54"/>
      <c r="H842" s="54"/>
      <c r="I842" s="14"/>
      <c r="J842" s="14"/>
      <c r="K842" s="14"/>
      <c r="L842" s="14"/>
      <c r="M842" s="14"/>
      <c r="N842" s="14"/>
      <c r="O842" s="14"/>
    </row>
    <row r="843" spans="3:15" ht="13" x14ac:dyDescent="0.25">
      <c r="C843" s="50"/>
      <c r="G843" s="54"/>
      <c r="H843" s="54"/>
      <c r="I843" s="14"/>
      <c r="J843" s="14"/>
      <c r="K843" s="14"/>
      <c r="L843" s="14"/>
      <c r="M843" s="14"/>
      <c r="N843" s="14"/>
      <c r="O843" s="14"/>
    </row>
    <row r="844" spans="3:15" ht="13" x14ac:dyDescent="0.25">
      <c r="C844" s="50"/>
      <c r="G844" s="54"/>
      <c r="H844" s="54"/>
      <c r="I844" s="14"/>
      <c r="J844" s="14"/>
      <c r="K844" s="14"/>
      <c r="L844" s="14"/>
      <c r="M844" s="14"/>
      <c r="N844" s="14"/>
      <c r="O844" s="14"/>
    </row>
    <row r="845" spans="3:15" ht="13" x14ac:dyDescent="0.25">
      <c r="C845" s="50"/>
      <c r="G845" s="54"/>
      <c r="H845" s="54"/>
      <c r="I845" s="14"/>
      <c r="J845" s="14"/>
      <c r="K845" s="14"/>
      <c r="L845" s="14"/>
      <c r="M845" s="14"/>
      <c r="N845" s="14"/>
      <c r="O845" s="14"/>
    </row>
    <row r="846" spans="3:15" ht="13" x14ac:dyDescent="0.25">
      <c r="C846" s="50"/>
      <c r="G846" s="54"/>
      <c r="H846" s="54"/>
      <c r="I846" s="14"/>
      <c r="J846" s="14"/>
      <c r="K846" s="14"/>
      <c r="L846" s="14"/>
      <c r="M846" s="14"/>
      <c r="N846" s="14"/>
      <c r="O846" s="14"/>
    </row>
    <row r="847" spans="3:15" ht="13" x14ac:dyDescent="0.25">
      <c r="C847" s="50"/>
      <c r="G847" s="54"/>
      <c r="H847" s="54"/>
      <c r="I847" s="14"/>
      <c r="J847" s="14"/>
      <c r="K847" s="14"/>
      <c r="L847" s="14"/>
      <c r="M847" s="14"/>
      <c r="N847" s="14"/>
      <c r="O847" s="14"/>
    </row>
    <row r="848" spans="3:15" ht="13" x14ac:dyDescent="0.25">
      <c r="C848" s="50"/>
      <c r="G848" s="54"/>
      <c r="H848" s="54"/>
      <c r="I848" s="14"/>
      <c r="J848" s="14"/>
      <c r="K848" s="14"/>
      <c r="L848" s="14"/>
      <c r="M848" s="14"/>
      <c r="N848" s="14"/>
      <c r="O848" s="14"/>
    </row>
    <row r="849" spans="3:15" ht="13" x14ac:dyDescent="0.25">
      <c r="C849" s="50"/>
      <c r="G849" s="54"/>
      <c r="H849" s="54"/>
      <c r="I849" s="14"/>
      <c r="J849" s="14"/>
      <c r="K849" s="14"/>
      <c r="L849" s="14"/>
      <c r="M849" s="14"/>
      <c r="N849" s="14"/>
      <c r="O849" s="14"/>
    </row>
    <row r="850" spans="3:15" ht="13" x14ac:dyDescent="0.25">
      <c r="C850" s="50"/>
      <c r="G850" s="54"/>
      <c r="H850" s="54"/>
      <c r="I850" s="14"/>
      <c r="J850" s="14"/>
      <c r="K850" s="14"/>
      <c r="L850" s="14"/>
      <c r="M850" s="14"/>
      <c r="N850" s="14"/>
      <c r="O850" s="14"/>
    </row>
    <row r="851" spans="3:15" ht="13" x14ac:dyDescent="0.25">
      <c r="C851" s="50"/>
      <c r="G851" s="54"/>
      <c r="H851" s="54"/>
      <c r="I851" s="14"/>
      <c r="J851" s="14"/>
      <c r="K851" s="14"/>
      <c r="L851" s="14"/>
      <c r="M851" s="14"/>
      <c r="N851" s="14"/>
      <c r="O851" s="14"/>
    </row>
    <row r="852" spans="3:15" ht="13" x14ac:dyDescent="0.25">
      <c r="C852" s="50"/>
      <c r="G852" s="54"/>
      <c r="H852" s="54"/>
      <c r="I852" s="14"/>
      <c r="J852" s="14"/>
      <c r="K852" s="14"/>
      <c r="L852" s="14"/>
      <c r="M852" s="14"/>
      <c r="N852" s="14"/>
      <c r="O852" s="14"/>
    </row>
    <row r="853" spans="3:15" ht="13" x14ac:dyDescent="0.25">
      <c r="C853" s="50"/>
      <c r="G853" s="54"/>
      <c r="H853" s="54"/>
      <c r="I853" s="14"/>
      <c r="J853" s="14"/>
      <c r="K853" s="14"/>
      <c r="L853" s="14"/>
      <c r="M853" s="14"/>
      <c r="N853" s="14"/>
      <c r="O853" s="14"/>
    </row>
    <row r="854" spans="3:15" ht="13" x14ac:dyDescent="0.25">
      <c r="C854" s="50"/>
      <c r="G854" s="54"/>
      <c r="H854" s="54"/>
      <c r="I854" s="14"/>
      <c r="J854" s="14"/>
      <c r="K854" s="14"/>
      <c r="L854" s="14"/>
      <c r="M854" s="14"/>
      <c r="N854" s="14"/>
      <c r="O854" s="14"/>
    </row>
    <row r="855" spans="3:15" ht="13" x14ac:dyDescent="0.25">
      <c r="C855" s="50"/>
      <c r="G855" s="54"/>
      <c r="H855" s="54"/>
      <c r="I855" s="14"/>
      <c r="J855" s="14"/>
      <c r="K855" s="14"/>
      <c r="L855" s="14"/>
      <c r="M855" s="14"/>
      <c r="N855" s="14"/>
      <c r="O855" s="14"/>
    </row>
    <row r="856" spans="3:15" ht="13" x14ac:dyDescent="0.25">
      <c r="C856" s="50"/>
      <c r="G856" s="54"/>
      <c r="H856" s="54"/>
      <c r="I856" s="14"/>
      <c r="J856" s="14"/>
      <c r="K856" s="14"/>
      <c r="L856" s="14"/>
      <c r="M856" s="14"/>
      <c r="N856" s="14"/>
      <c r="O856" s="14"/>
    </row>
    <row r="857" spans="3:15" ht="13" x14ac:dyDescent="0.25">
      <c r="C857" s="50"/>
      <c r="G857" s="54"/>
      <c r="H857" s="54"/>
      <c r="I857" s="14"/>
      <c r="J857" s="14"/>
      <c r="K857" s="14"/>
      <c r="L857" s="14"/>
      <c r="M857" s="14"/>
      <c r="N857" s="14"/>
      <c r="O857" s="14"/>
    </row>
    <row r="858" spans="3:15" ht="13" x14ac:dyDescent="0.25">
      <c r="C858" s="50"/>
      <c r="G858" s="54"/>
      <c r="H858" s="54"/>
      <c r="I858" s="14"/>
      <c r="J858" s="14"/>
      <c r="K858" s="14"/>
      <c r="L858" s="14"/>
      <c r="M858" s="14"/>
      <c r="N858" s="14"/>
      <c r="O858" s="14"/>
    </row>
    <row r="859" spans="3:15" ht="13" x14ac:dyDescent="0.25">
      <c r="C859" s="50"/>
      <c r="G859" s="54"/>
      <c r="H859" s="54"/>
      <c r="I859" s="14"/>
      <c r="J859" s="14"/>
      <c r="K859" s="14"/>
      <c r="L859" s="14"/>
      <c r="M859" s="14"/>
      <c r="N859" s="14"/>
      <c r="O859" s="14"/>
    </row>
    <row r="860" spans="3:15" ht="13" x14ac:dyDescent="0.25">
      <c r="C860" s="50"/>
      <c r="G860" s="54"/>
      <c r="H860" s="54"/>
      <c r="I860" s="14"/>
      <c r="J860" s="14"/>
      <c r="K860" s="14"/>
      <c r="L860" s="14"/>
      <c r="M860" s="14"/>
      <c r="N860" s="14"/>
      <c r="O860" s="14"/>
    </row>
    <row r="861" spans="3:15" ht="13" x14ac:dyDescent="0.25">
      <c r="C861" s="50"/>
      <c r="G861" s="54"/>
      <c r="H861" s="54"/>
      <c r="I861" s="14"/>
      <c r="J861" s="14"/>
      <c r="K861" s="14"/>
      <c r="L861" s="14"/>
      <c r="M861" s="14"/>
      <c r="N861" s="14"/>
      <c r="O861" s="14"/>
    </row>
    <row r="862" spans="3:15" ht="13" x14ac:dyDescent="0.25">
      <c r="C862" s="50"/>
      <c r="G862" s="54"/>
      <c r="H862" s="54"/>
      <c r="I862" s="14"/>
      <c r="J862" s="14"/>
      <c r="K862" s="14"/>
      <c r="L862" s="14"/>
      <c r="M862" s="14"/>
      <c r="N862" s="14"/>
      <c r="O862" s="14"/>
    </row>
    <row r="863" spans="3:15" ht="13" x14ac:dyDescent="0.25">
      <c r="C863" s="50"/>
      <c r="G863" s="54"/>
      <c r="H863" s="54"/>
      <c r="I863" s="14"/>
      <c r="J863" s="14"/>
      <c r="K863" s="14"/>
      <c r="L863" s="14"/>
      <c r="M863" s="14"/>
      <c r="N863" s="14"/>
      <c r="O863" s="14"/>
    </row>
    <row r="864" spans="3:15" ht="13" x14ac:dyDescent="0.25">
      <c r="C864" s="50"/>
      <c r="G864" s="54"/>
      <c r="H864" s="54"/>
      <c r="I864" s="14"/>
      <c r="J864" s="14"/>
      <c r="K864" s="14"/>
      <c r="L864" s="14"/>
      <c r="M864" s="14"/>
      <c r="N864" s="14"/>
      <c r="O864" s="14"/>
    </row>
    <row r="865" spans="3:15" ht="13" x14ac:dyDescent="0.25">
      <c r="C865" s="50"/>
      <c r="G865" s="54"/>
      <c r="H865" s="54"/>
      <c r="I865" s="14"/>
      <c r="J865" s="14"/>
      <c r="K865" s="14"/>
      <c r="L865" s="14"/>
      <c r="M865" s="14"/>
      <c r="N865" s="14"/>
      <c r="O865" s="14"/>
    </row>
    <row r="866" spans="3:15" ht="13" x14ac:dyDescent="0.25">
      <c r="C866" s="50"/>
      <c r="G866" s="54"/>
      <c r="H866" s="54"/>
      <c r="I866" s="14"/>
      <c r="J866" s="14"/>
      <c r="K866" s="14"/>
      <c r="L866" s="14"/>
      <c r="M866" s="14"/>
      <c r="N866" s="14"/>
      <c r="O866" s="14"/>
    </row>
    <row r="867" spans="3:15" ht="13" x14ac:dyDescent="0.25">
      <c r="C867" s="50"/>
      <c r="G867" s="54"/>
      <c r="H867" s="54"/>
      <c r="I867" s="14"/>
      <c r="J867" s="14"/>
      <c r="K867" s="14"/>
      <c r="L867" s="14"/>
      <c r="M867" s="14"/>
      <c r="N867" s="14"/>
      <c r="O867" s="14"/>
    </row>
    <row r="868" spans="3:15" ht="13" x14ac:dyDescent="0.25">
      <c r="C868" s="50"/>
      <c r="G868" s="54"/>
      <c r="H868" s="54"/>
      <c r="I868" s="14"/>
      <c r="J868" s="14"/>
      <c r="K868" s="14"/>
      <c r="L868" s="14"/>
      <c r="M868" s="14"/>
      <c r="N868" s="14"/>
      <c r="O868" s="14"/>
    </row>
    <row r="869" spans="3:15" ht="13" x14ac:dyDescent="0.25">
      <c r="C869" s="50"/>
      <c r="G869" s="54"/>
      <c r="H869" s="54"/>
      <c r="I869" s="14"/>
      <c r="J869" s="14"/>
      <c r="K869" s="14"/>
      <c r="L869" s="14"/>
      <c r="M869" s="14"/>
      <c r="N869" s="14"/>
      <c r="O869" s="14"/>
    </row>
    <row r="870" spans="3:15" ht="13" x14ac:dyDescent="0.25">
      <c r="C870" s="50"/>
      <c r="G870" s="54"/>
      <c r="H870" s="54"/>
      <c r="I870" s="14"/>
      <c r="J870" s="14"/>
      <c r="K870" s="14"/>
      <c r="L870" s="14"/>
      <c r="M870" s="14"/>
      <c r="N870" s="14"/>
      <c r="O870" s="14"/>
    </row>
    <row r="871" spans="3:15" ht="13" x14ac:dyDescent="0.25">
      <c r="C871" s="50"/>
      <c r="G871" s="54"/>
      <c r="H871" s="54"/>
      <c r="I871" s="14"/>
      <c r="J871" s="14"/>
      <c r="K871" s="14"/>
      <c r="L871" s="14"/>
      <c r="M871" s="14"/>
      <c r="N871" s="14"/>
      <c r="O871" s="14"/>
    </row>
    <row r="872" spans="3:15" ht="13" x14ac:dyDescent="0.25">
      <c r="C872" s="50"/>
      <c r="G872" s="54"/>
      <c r="H872" s="54"/>
      <c r="I872" s="14"/>
      <c r="J872" s="14"/>
      <c r="K872" s="14"/>
      <c r="L872" s="14"/>
      <c r="M872" s="14"/>
      <c r="N872" s="14"/>
      <c r="O872" s="14"/>
    </row>
    <row r="873" spans="3:15" ht="13" x14ac:dyDescent="0.25">
      <c r="C873" s="50"/>
      <c r="G873" s="54"/>
      <c r="H873" s="54"/>
      <c r="I873" s="14"/>
      <c r="J873" s="14"/>
      <c r="K873" s="14"/>
      <c r="L873" s="14"/>
      <c r="M873" s="14"/>
      <c r="N873" s="14"/>
      <c r="O873" s="14"/>
    </row>
    <row r="874" spans="3:15" ht="13" x14ac:dyDescent="0.25">
      <c r="C874" s="50"/>
      <c r="G874" s="54"/>
      <c r="H874" s="54"/>
      <c r="I874" s="14"/>
      <c r="J874" s="14"/>
      <c r="K874" s="14"/>
      <c r="L874" s="14"/>
      <c r="M874" s="14"/>
      <c r="N874" s="14"/>
      <c r="O874" s="14"/>
    </row>
    <row r="875" spans="3:15" ht="13" x14ac:dyDescent="0.25">
      <c r="C875" s="50"/>
      <c r="G875" s="54"/>
      <c r="H875" s="54"/>
      <c r="I875" s="14"/>
      <c r="J875" s="14"/>
      <c r="K875" s="14"/>
      <c r="L875" s="14"/>
      <c r="M875" s="14"/>
      <c r="N875" s="14"/>
      <c r="O875" s="14"/>
    </row>
    <row r="876" spans="3:15" ht="13" x14ac:dyDescent="0.25">
      <c r="C876" s="50"/>
      <c r="G876" s="54"/>
      <c r="H876" s="54"/>
      <c r="I876" s="14"/>
      <c r="J876" s="14"/>
      <c r="K876" s="14"/>
      <c r="L876" s="14"/>
      <c r="M876" s="14"/>
      <c r="N876" s="14"/>
      <c r="O876" s="14"/>
    </row>
    <row r="877" spans="3:15" ht="13" x14ac:dyDescent="0.25">
      <c r="C877" s="50"/>
      <c r="G877" s="54"/>
      <c r="H877" s="54"/>
      <c r="I877" s="14"/>
      <c r="J877" s="14"/>
      <c r="K877" s="14"/>
      <c r="L877" s="14"/>
      <c r="M877" s="14"/>
      <c r="N877" s="14"/>
      <c r="O877" s="14"/>
    </row>
    <row r="878" spans="3:15" ht="13" x14ac:dyDescent="0.25">
      <c r="C878" s="50"/>
      <c r="G878" s="54"/>
      <c r="H878" s="54"/>
      <c r="I878" s="14"/>
      <c r="J878" s="14"/>
      <c r="K878" s="14"/>
      <c r="L878" s="14"/>
      <c r="M878" s="14"/>
      <c r="N878" s="14"/>
      <c r="O878" s="14"/>
    </row>
    <row r="879" spans="3:15" ht="13" x14ac:dyDescent="0.25">
      <c r="C879" s="50"/>
      <c r="G879" s="54"/>
      <c r="H879" s="54"/>
      <c r="I879" s="14"/>
      <c r="J879" s="14"/>
      <c r="K879" s="14"/>
      <c r="L879" s="14"/>
      <c r="M879" s="14"/>
      <c r="N879" s="14"/>
      <c r="O879" s="14"/>
    </row>
    <row r="880" spans="3:15" ht="13" x14ac:dyDescent="0.25">
      <c r="C880" s="50"/>
      <c r="G880" s="54"/>
      <c r="H880" s="54"/>
      <c r="I880" s="14"/>
      <c r="J880" s="14"/>
      <c r="K880" s="14"/>
      <c r="L880" s="14"/>
      <c r="M880" s="14"/>
      <c r="N880" s="14"/>
      <c r="O880" s="14"/>
    </row>
    <row r="881" spans="3:15" ht="13" x14ac:dyDescent="0.25">
      <c r="C881" s="50"/>
      <c r="G881" s="54"/>
      <c r="H881" s="54"/>
      <c r="I881" s="14"/>
      <c r="J881" s="14"/>
      <c r="K881" s="14"/>
      <c r="L881" s="14"/>
      <c r="M881" s="14"/>
      <c r="N881" s="14"/>
      <c r="O881" s="14"/>
    </row>
    <row r="882" spans="3:15" ht="13" x14ac:dyDescent="0.25">
      <c r="C882" s="50"/>
      <c r="G882" s="54"/>
      <c r="H882" s="54"/>
      <c r="I882" s="14"/>
      <c r="J882" s="14"/>
      <c r="K882" s="14"/>
      <c r="L882" s="14"/>
      <c r="M882" s="14"/>
      <c r="N882" s="14"/>
      <c r="O882" s="14"/>
    </row>
    <row r="883" spans="3:15" ht="13" x14ac:dyDescent="0.25">
      <c r="C883" s="50"/>
      <c r="G883" s="54"/>
      <c r="H883" s="54"/>
      <c r="I883" s="14"/>
      <c r="J883" s="14"/>
      <c r="K883" s="14"/>
      <c r="L883" s="14"/>
      <c r="M883" s="14"/>
      <c r="N883" s="14"/>
      <c r="O883" s="14"/>
    </row>
    <row r="884" spans="3:15" ht="13" x14ac:dyDescent="0.25">
      <c r="C884" s="50"/>
      <c r="G884" s="54"/>
      <c r="H884" s="54"/>
      <c r="I884" s="14"/>
      <c r="J884" s="14"/>
      <c r="K884" s="14"/>
      <c r="L884" s="14"/>
      <c r="M884" s="14"/>
      <c r="N884" s="14"/>
      <c r="O884" s="14"/>
    </row>
    <row r="885" spans="3:15" ht="13" x14ac:dyDescent="0.25">
      <c r="C885" s="50"/>
      <c r="G885" s="54"/>
      <c r="H885" s="54"/>
      <c r="I885" s="14"/>
      <c r="J885" s="14"/>
      <c r="K885" s="14"/>
      <c r="L885" s="14"/>
      <c r="M885" s="14"/>
      <c r="N885" s="14"/>
      <c r="O885" s="14"/>
    </row>
    <row r="886" spans="3:15" ht="13" x14ac:dyDescent="0.25">
      <c r="C886" s="50"/>
      <c r="G886" s="54"/>
      <c r="H886" s="54"/>
      <c r="I886" s="14"/>
      <c r="J886" s="14"/>
      <c r="K886" s="14"/>
      <c r="L886" s="14"/>
      <c r="M886" s="14"/>
      <c r="N886" s="14"/>
      <c r="O886" s="14"/>
    </row>
    <row r="887" spans="3:15" ht="13" x14ac:dyDescent="0.25">
      <c r="C887" s="50"/>
      <c r="G887" s="54"/>
      <c r="H887" s="54"/>
      <c r="I887" s="14"/>
      <c r="J887" s="14"/>
      <c r="K887" s="14"/>
      <c r="L887" s="14"/>
      <c r="M887" s="14"/>
      <c r="N887" s="14"/>
      <c r="O887" s="14"/>
    </row>
    <row r="888" spans="3:15" ht="13" x14ac:dyDescent="0.25">
      <c r="C888" s="50"/>
      <c r="G888" s="54"/>
      <c r="H888" s="54"/>
      <c r="I888" s="14"/>
      <c r="J888" s="14"/>
      <c r="K888" s="14"/>
      <c r="L888" s="14"/>
      <c r="M888" s="14"/>
      <c r="N888" s="14"/>
      <c r="O888" s="14"/>
    </row>
    <row r="889" spans="3:15" ht="13" x14ac:dyDescent="0.25">
      <c r="C889" s="50"/>
      <c r="G889" s="54"/>
      <c r="H889" s="54"/>
      <c r="I889" s="14"/>
      <c r="J889" s="14"/>
      <c r="K889" s="14"/>
      <c r="L889" s="14"/>
      <c r="M889" s="14"/>
      <c r="N889" s="14"/>
      <c r="O889" s="14"/>
    </row>
    <row r="890" spans="3:15" ht="13" x14ac:dyDescent="0.25">
      <c r="C890" s="50"/>
      <c r="G890" s="54"/>
      <c r="H890" s="54"/>
      <c r="I890" s="14"/>
      <c r="J890" s="14"/>
      <c r="K890" s="14"/>
      <c r="L890" s="14"/>
      <c r="M890" s="14"/>
      <c r="N890" s="14"/>
      <c r="O890" s="14"/>
    </row>
    <row r="891" spans="3:15" ht="13" x14ac:dyDescent="0.25">
      <c r="C891" s="50"/>
      <c r="G891" s="54"/>
      <c r="H891" s="54"/>
      <c r="I891" s="14"/>
      <c r="J891" s="14"/>
      <c r="K891" s="14"/>
      <c r="L891" s="14"/>
      <c r="M891" s="14"/>
      <c r="N891" s="14"/>
      <c r="O891" s="14"/>
    </row>
    <row r="892" spans="3:15" ht="13" x14ac:dyDescent="0.25">
      <c r="C892" s="50"/>
      <c r="G892" s="54"/>
      <c r="H892" s="54"/>
      <c r="I892" s="14"/>
      <c r="J892" s="14"/>
      <c r="K892" s="14"/>
      <c r="L892" s="14"/>
      <c r="M892" s="14"/>
      <c r="N892" s="14"/>
      <c r="O892" s="14"/>
    </row>
    <row r="893" spans="3:15" ht="13" x14ac:dyDescent="0.25">
      <c r="C893" s="50"/>
      <c r="G893" s="54"/>
      <c r="H893" s="54"/>
      <c r="I893" s="14"/>
      <c r="J893" s="14"/>
      <c r="K893" s="14"/>
      <c r="L893" s="14"/>
      <c r="M893" s="14"/>
      <c r="N893" s="14"/>
      <c r="O893" s="14"/>
    </row>
    <row r="894" spans="3:15" ht="13" x14ac:dyDescent="0.25">
      <c r="C894" s="50"/>
      <c r="G894" s="54"/>
      <c r="H894" s="54"/>
      <c r="I894" s="14"/>
      <c r="J894" s="14"/>
      <c r="K894" s="14"/>
      <c r="L894" s="14"/>
      <c r="M894" s="14"/>
      <c r="N894" s="14"/>
      <c r="O894" s="14"/>
    </row>
    <row r="895" spans="3:15" ht="13" x14ac:dyDescent="0.25">
      <c r="C895" s="50"/>
      <c r="G895" s="54"/>
      <c r="H895" s="54"/>
      <c r="I895" s="14"/>
      <c r="J895" s="14"/>
      <c r="K895" s="14"/>
      <c r="L895" s="14"/>
      <c r="M895" s="14"/>
      <c r="N895" s="14"/>
      <c r="O895" s="14"/>
    </row>
    <row r="896" spans="3:15" ht="13" x14ac:dyDescent="0.25">
      <c r="C896" s="50"/>
      <c r="G896" s="54"/>
      <c r="H896" s="54"/>
      <c r="I896" s="14"/>
      <c r="J896" s="14"/>
      <c r="K896" s="14"/>
      <c r="L896" s="14"/>
      <c r="M896" s="14"/>
      <c r="N896" s="14"/>
      <c r="O896" s="14"/>
    </row>
    <row r="897" spans="3:15" ht="13" x14ac:dyDescent="0.25">
      <c r="C897" s="50"/>
      <c r="G897" s="54"/>
      <c r="H897" s="54"/>
      <c r="I897" s="14"/>
      <c r="J897" s="14"/>
      <c r="K897" s="14"/>
      <c r="L897" s="14"/>
      <c r="M897" s="14"/>
      <c r="N897" s="14"/>
      <c r="O897" s="14"/>
    </row>
    <row r="898" spans="3:15" ht="13" x14ac:dyDescent="0.25">
      <c r="C898" s="50"/>
      <c r="G898" s="54"/>
      <c r="H898" s="54"/>
      <c r="I898" s="14"/>
      <c r="J898" s="14"/>
      <c r="K898" s="14"/>
      <c r="L898" s="14"/>
      <c r="M898" s="14"/>
      <c r="N898" s="14"/>
      <c r="O898" s="14"/>
    </row>
    <row r="899" spans="3:15" ht="13" x14ac:dyDescent="0.25">
      <c r="C899" s="50"/>
      <c r="G899" s="54"/>
      <c r="H899" s="54"/>
      <c r="I899" s="14"/>
      <c r="J899" s="14"/>
      <c r="K899" s="14"/>
      <c r="L899" s="14"/>
      <c r="M899" s="14"/>
      <c r="N899" s="14"/>
      <c r="O899" s="14"/>
    </row>
    <row r="900" spans="3:15" ht="13" x14ac:dyDescent="0.25">
      <c r="C900" s="50"/>
      <c r="G900" s="54"/>
      <c r="H900" s="54"/>
      <c r="I900" s="14"/>
      <c r="J900" s="14"/>
      <c r="K900" s="14"/>
      <c r="L900" s="14"/>
      <c r="M900" s="14"/>
      <c r="N900" s="14"/>
      <c r="O900" s="14"/>
    </row>
    <row r="901" spans="3:15" ht="13" x14ac:dyDescent="0.25">
      <c r="C901" s="50"/>
      <c r="G901" s="54"/>
      <c r="H901" s="54"/>
      <c r="I901" s="14"/>
      <c r="J901" s="14"/>
      <c r="K901" s="14"/>
      <c r="L901" s="14"/>
      <c r="M901" s="14"/>
      <c r="N901" s="14"/>
      <c r="O901" s="14"/>
    </row>
    <row r="902" spans="3:15" ht="13" x14ac:dyDescent="0.25">
      <c r="C902" s="50"/>
      <c r="G902" s="54"/>
      <c r="H902" s="54"/>
      <c r="I902" s="14"/>
      <c r="J902" s="14"/>
      <c r="K902" s="14"/>
      <c r="L902" s="14"/>
      <c r="M902" s="14"/>
      <c r="N902" s="14"/>
      <c r="O902" s="14"/>
    </row>
    <row r="903" spans="3:15" ht="13" x14ac:dyDescent="0.25">
      <c r="C903" s="50"/>
      <c r="G903" s="54"/>
      <c r="H903" s="54"/>
      <c r="I903" s="14"/>
      <c r="J903" s="14"/>
      <c r="K903" s="14"/>
      <c r="L903" s="14"/>
      <c r="M903" s="14"/>
      <c r="N903" s="14"/>
      <c r="O903" s="14"/>
    </row>
    <row r="904" spans="3:15" ht="13" x14ac:dyDescent="0.25">
      <c r="C904" s="50"/>
      <c r="G904" s="54"/>
      <c r="H904" s="54"/>
      <c r="I904" s="14"/>
      <c r="J904" s="14"/>
      <c r="K904" s="14"/>
      <c r="L904" s="14"/>
      <c r="M904" s="14"/>
      <c r="N904" s="14"/>
      <c r="O904" s="14"/>
    </row>
    <row r="905" spans="3:15" ht="13" x14ac:dyDescent="0.25">
      <c r="C905" s="50"/>
      <c r="G905" s="54"/>
      <c r="H905" s="54"/>
      <c r="I905" s="14"/>
      <c r="J905" s="14"/>
      <c r="K905" s="14"/>
      <c r="L905" s="14"/>
      <c r="M905" s="14"/>
      <c r="N905" s="14"/>
      <c r="O905" s="14"/>
    </row>
    <row r="906" spans="3:15" ht="13" x14ac:dyDescent="0.25">
      <c r="C906" s="50"/>
      <c r="G906" s="54"/>
      <c r="H906" s="54"/>
      <c r="I906" s="14"/>
      <c r="J906" s="14"/>
      <c r="K906" s="14"/>
      <c r="L906" s="14"/>
      <c r="M906" s="14"/>
      <c r="N906" s="14"/>
      <c r="O906" s="14"/>
    </row>
    <row r="907" spans="3:15" ht="13" x14ac:dyDescent="0.25">
      <c r="C907" s="50"/>
      <c r="G907" s="54"/>
      <c r="H907" s="54"/>
      <c r="I907" s="14"/>
      <c r="J907" s="14"/>
      <c r="K907" s="14"/>
      <c r="L907" s="14"/>
      <c r="M907" s="14"/>
      <c r="N907" s="14"/>
      <c r="O907" s="14"/>
    </row>
    <row r="908" spans="3:15" ht="13" x14ac:dyDescent="0.25">
      <c r="C908" s="50"/>
      <c r="G908" s="54"/>
      <c r="H908" s="54"/>
      <c r="I908" s="14"/>
      <c r="J908" s="14"/>
      <c r="K908" s="14"/>
      <c r="L908" s="14"/>
      <c r="M908" s="14"/>
      <c r="N908" s="14"/>
      <c r="O908" s="14"/>
    </row>
    <row r="909" spans="3:15" ht="13" x14ac:dyDescent="0.25">
      <c r="C909" s="50"/>
      <c r="G909" s="54"/>
      <c r="H909" s="54"/>
      <c r="I909" s="14"/>
      <c r="J909" s="14"/>
      <c r="K909" s="14"/>
      <c r="L909" s="14"/>
      <c r="M909" s="14"/>
      <c r="N909" s="14"/>
      <c r="O909" s="14"/>
    </row>
    <row r="910" spans="3:15" ht="13" x14ac:dyDescent="0.25">
      <c r="C910" s="50"/>
      <c r="G910" s="54"/>
      <c r="H910" s="54"/>
      <c r="I910" s="14"/>
      <c r="J910" s="14"/>
      <c r="K910" s="14"/>
      <c r="L910" s="14"/>
      <c r="M910" s="14"/>
      <c r="N910" s="14"/>
      <c r="O910" s="14"/>
    </row>
    <row r="911" spans="3:15" ht="13" x14ac:dyDescent="0.25">
      <c r="C911" s="50"/>
      <c r="G911" s="54"/>
      <c r="H911" s="54"/>
      <c r="I911" s="14"/>
      <c r="J911" s="14"/>
      <c r="K911" s="14"/>
      <c r="L911" s="14"/>
      <c r="M911" s="14"/>
      <c r="N911" s="14"/>
      <c r="O911" s="14"/>
    </row>
    <row r="912" spans="3:15" ht="13" x14ac:dyDescent="0.25">
      <c r="C912" s="50"/>
      <c r="G912" s="54"/>
      <c r="H912" s="54"/>
      <c r="I912" s="14"/>
      <c r="J912" s="14"/>
      <c r="K912" s="14"/>
      <c r="L912" s="14"/>
      <c r="M912" s="14"/>
      <c r="N912" s="14"/>
      <c r="O912" s="14"/>
    </row>
    <row r="913" spans="3:15" ht="13" x14ac:dyDescent="0.25">
      <c r="C913" s="50"/>
      <c r="G913" s="54"/>
      <c r="H913" s="54"/>
      <c r="I913" s="14"/>
      <c r="J913" s="14"/>
      <c r="K913" s="14"/>
      <c r="L913" s="14"/>
      <c r="M913" s="14"/>
      <c r="N913" s="14"/>
      <c r="O913" s="14"/>
    </row>
    <row r="914" spans="3:15" ht="13" x14ac:dyDescent="0.25">
      <c r="C914" s="50"/>
      <c r="G914" s="54"/>
      <c r="H914" s="54"/>
      <c r="I914" s="14"/>
      <c r="J914" s="14"/>
      <c r="K914" s="14"/>
      <c r="L914" s="14"/>
      <c r="M914" s="14"/>
      <c r="N914" s="14"/>
      <c r="O914" s="14"/>
    </row>
    <row r="915" spans="3:15" ht="13" x14ac:dyDescent="0.25">
      <c r="C915" s="50"/>
      <c r="G915" s="54"/>
      <c r="H915" s="54"/>
      <c r="I915" s="14"/>
      <c r="J915" s="14"/>
      <c r="K915" s="14"/>
      <c r="L915" s="14"/>
      <c r="M915" s="14"/>
      <c r="N915" s="14"/>
      <c r="O915" s="14"/>
    </row>
    <row r="916" spans="3:15" ht="13" x14ac:dyDescent="0.25">
      <c r="C916" s="50"/>
      <c r="G916" s="54"/>
      <c r="H916" s="54"/>
      <c r="I916" s="14"/>
      <c r="J916" s="14"/>
      <c r="K916" s="14"/>
      <c r="L916" s="14"/>
      <c r="M916" s="14"/>
      <c r="N916" s="14"/>
      <c r="O916" s="14"/>
    </row>
    <row r="917" spans="3:15" ht="13" x14ac:dyDescent="0.25">
      <c r="C917" s="50"/>
      <c r="G917" s="54"/>
      <c r="H917" s="54"/>
      <c r="I917" s="14"/>
      <c r="J917" s="14"/>
      <c r="K917" s="14"/>
      <c r="L917" s="14"/>
      <c r="M917" s="14"/>
      <c r="N917" s="14"/>
      <c r="O917" s="14"/>
    </row>
    <row r="918" spans="3:15" ht="13" x14ac:dyDescent="0.25">
      <c r="C918" s="50"/>
      <c r="G918" s="54"/>
      <c r="H918" s="54"/>
      <c r="I918" s="14"/>
      <c r="J918" s="14"/>
      <c r="K918" s="14"/>
      <c r="L918" s="14"/>
      <c r="M918" s="14"/>
      <c r="N918" s="14"/>
      <c r="O918" s="14"/>
    </row>
    <row r="919" spans="3:15" ht="13" x14ac:dyDescent="0.25">
      <c r="C919" s="50"/>
      <c r="G919" s="54"/>
      <c r="H919" s="54"/>
      <c r="I919" s="14"/>
      <c r="J919" s="14"/>
      <c r="K919" s="14"/>
      <c r="L919" s="14"/>
      <c r="M919" s="14"/>
      <c r="N919" s="14"/>
      <c r="O919" s="14"/>
    </row>
    <row r="920" spans="3:15" ht="13" x14ac:dyDescent="0.25">
      <c r="C920" s="50"/>
      <c r="G920" s="54"/>
      <c r="H920" s="54"/>
      <c r="I920" s="14"/>
      <c r="J920" s="14"/>
      <c r="K920" s="14"/>
      <c r="L920" s="14"/>
      <c r="M920" s="14"/>
      <c r="N920" s="14"/>
      <c r="O920" s="14"/>
    </row>
    <row r="921" spans="3:15" ht="13" x14ac:dyDescent="0.25">
      <c r="C921" s="50"/>
      <c r="G921" s="54"/>
      <c r="H921" s="54"/>
      <c r="I921" s="14"/>
      <c r="J921" s="14"/>
      <c r="K921" s="14"/>
      <c r="L921" s="14"/>
      <c r="M921" s="14"/>
      <c r="N921" s="14"/>
      <c r="O921" s="14"/>
    </row>
    <row r="922" spans="3:15" ht="13" x14ac:dyDescent="0.25">
      <c r="C922" s="50"/>
      <c r="G922" s="54"/>
      <c r="H922" s="54"/>
      <c r="I922" s="14"/>
      <c r="J922" s="14"/>
      <c r="K922" s="14"/>
      <c r="L922" s="14"/>
      <c r="M922" s="14"/>
      <c r="N922" s="14"/>
      <c r="O922" s="14"/>
    </row>
    <row r="923" spans="3:15" ht="13" x14ac:dyDescent="0.25">
      <c r="C923" s="50"/>
      <c r="G923" s="54"/>
      <c r="H923" s="54"/>
      <c r="I923" s="14"/>
      <c r="J923" s="14"/>
      <c r="K923" s="14"/>
      <c r="L923" s="14"/>
      <c r="M923" s="14"/>
      <c r="N923" s="14"/>
      <c r="O923" s="14"/>
    </row>
    <row r="924" spans="3:15" ht="13" x14ac:dyDescent="0.25">
      <c r="C924" s="50"/>
      <c r="G924" s="54"/>
      <c r="H924" s="54"/>
      <c r="I924" s="14"/>
      <c r="J924" s="14"/>
      <c r="K924" s="14"/>
      <c r="L924" s="14"/>
      <c r="M924" s="14"/>
      <c r="N924" s="14"/>
      <c r="O924" s="14"/>
    </row>
    <row r="925" spans="3:15" ht="13" x14ac:dyDescent="0.25">
      <c r="C925" s="50"/>
      <c r="G925" s="54"/>
      <c r="H925" s="54"/>
      <c r="I925" s="14"/>
      <c r="J925" s="14"/>
      <c r="K925" s="14"/>
      <c r="L925" s="14"/>
      <c r="M925" s="14"/>
      <c r="N925" s="14"/>
      <c r="O925" s="14"/>
    </row>
    <row r="926" spans="3:15" ht="13" x14ac:dyDescent="0.25">
      <c r="C926" s="50"/>
      <c r="G926" s="54"/>
      <c r="H926" s="54"/>
      <c r="I926" s="14"/>
      <c r="J926" s="14"/>
      <c r="K926" s="14"/>
      <c r="L926" s="14"/>
      <c r="M926" s="14"/>
      <c r="N926" s="14"/>
      <c r="O926" s="14"/>
    </row>
    <row r="927" spans="3:15" ht="13" x14ac:dyDescent="0.25">
      <c r="C927" s="50"/>
      <c r="G927" s="54"/>
      <c r="H927" s="54"/>
      <c r="I927" s="14"/>
      <c r="J927" s="14"/>
      <c r="K927" s="14"/>
      <c r="L927" s="14"/>
      <c r="M927" s="14"/>
      <c r="N927" s="14"/>
      <c r="O927" s="14"/>
    </row>
    <row r="928" spans="3:15" ht="13" x14ac:dyDescent="0.25">
      <c r="C928" s="50"/>
      <c r="G928" s="54"/>
      <c r="H928" s="54"/>
      <c r="I928" s="14"/>
      <c r="J928" s="14"/>
      <c r="K928" s="14"/>
      <c r="L928" s="14"/>
      <c r="M928" s="14"/>
      <c r="N928" s="14"/>
      <c r="O928" s="14"/>
    </row>
    <row r="929" spans="3:15" ht="13" x14ac:dyDescent="0.25">
      <c r="C929" s="50"/>
      <c r="G929" s="54"/>
      <c r="H929" s="54"/>
      <c r="I929" s="14"/>
      <c r="J929" s="14"/>
      <c r="K929" s="14"/>
      <c r="L929" s="14"/>
      <c r="M929" s="14"/>
      <c r="N929" s="14"/>
      <c r="O929" s="14"/>
    </row>
    <row r="930" spans="3:15" ht="13" x14ac:dyDescent="0.25">
      <c r="C930" s="50"/>
      <c r="G930" s="54"/>
      <c r="H930" s="54"/>
      <c r="I930" s="14"/>
      <c r="J930" s="14"/>
      <c r="K930" s="14"/>
      <c r="L930" s="14"/>
      <c r="M930" s="14"/>
      <c r="N930" s="14"/>
      <c r="O930" s="14"/>
    </row>
    <row r="931" spans="3:15" ht="13" x14ac:dyDescent="0.25">
      <c r="C931" s="50"/>
      <c r="G931" s="54"/>
      <c r="H931" s="54"/>
      <c r="I931" s="14"/>
      <c r="J931" s="14"/>
      <c r="K931" s="14"/>
      <c r="L931" s="14"/>
      <c r="M931" s="14"/>
      <c r="N931" s="14"/>
      <c r="O931" s="14"/>
    </row>
    <row r="932" spans="3:15" ht="13" x14ac:dyDescent="0.25">
      <c r="C932" s="50"/>
      <c r="G932" s="54"/>
      <c r="H932" s="54"/>
      <c r="I932" s="14"/>
      <c r="J932" s="14"/>
      <c r="K932" s="14"/>
      <c r="L932" s="14"/>
      <c r="M932" s="14"/>
      <c r="N932" s="14"/>
      <c r="O932" s="14"/>
    </row>
    <row r="933" spans="3:15" ht="13" x14ac:dyDescent="0.25">
      <c r="C933" s="50"/>
      <c r="G933" s="54"/>
      <c r="H933" s="54"/>
      <c r="I933" s="14"/>
      <c r="J933" s="14"/>
      <c r="K933" s="14"/>
      <c r="L933" s="14"/>
      <c r="M933" s="14"/>
      <c r="N933" s="14"/>
      <c r="O933" s="14"/>
    </row>
    <row r="934" spans="3:15" ht="13" x14ac:dyDescent="0.25">
      <c r="C934" s="50"/>
      <c r="G934" s="54"/>
      <c r="H934" s="54"/>
      <c r="I934" s="14"/>
      <c r="J934" s="14"/>
      <c r="K934" s="14"/>
      <c r="L934" s="14"/>
      <c r="M934" s="14"/>
      <c r="N934" s="14"/>
      <c r="O934" s="14"/>
    </row>
    <row r="935" spans="3:15" ht="13" x14ac:dyDescent="0.25">
      <c r="C935" s="50"/>
      <c r="G935" s="54"/>
      <c r="H935" s="54"/>
      <c r="I935" s="14"/>
      <c r="J935" s="14"/>
      <c r="K935" s="14"/>
      <c r="L935" s="14"/>
      <c r="M935" s="14"/>
      <c r="N935" s="14"/>
      <c r="O935" s="14"/>
    </row>
    <row r="936" spans="3:15" ht="13" x14ac:dyDescent="0.25">
      <c r="C936" s="50"/>
      <c r="G936" s="54"/>
      <c r="H936" s="54"/>
      <c r="I936" s="14"/>
      <c r="J936" s="14"/>
      <c r="K936" s="14"/>
      <c r="L936" s="14"/>
      <c r="M936" s="14"/>
      <c r="N936" s="14"/>
      <c r="O936" s="14"/>
    </row>
    <row r="937" spans="3:15" ht="13" x14ac:dyDescent="0.25">
      <c r="C937" s="50"/>
      <c r="G937" s="54"/>
      <c r="H937" s="54"/>
      <c r="I937" s="14"/>
      <c r="J937" s="14"/>
      <c r="K937" s="14"/>
      <c r="L937" s="14"/>
      <c r="M937" s="14"/>
      <c r="N937" s="14"/>
      <c r="O937" s="14"/>
    </row>
    <row r="938" spans="3:15" ht="13" x14ac:dyDescent="0.25">
      <c r="C938" s="50"/>
      <c r="G938" s="54"/>
      <c r="H938" s="54"/>
      <c r="I938" s="14"/>
      <c r="J938" s="14"/>
      <c r="K938" s="14"/>
      <c r="L938" s="14"/>
      <c r="M938" s="14"/>
      <c r="N938" s="14"/>
      <c r="O938" s="14"/>
    </row>
    <row r="939" spans="3:15" ht="13" x14ac:dyDescent="0.25">
      <c r="C939" s="50"/>
      <c r="G939" s="54"/>
      <c r="H939" s="54"/>
      <c r="I939" s="14"/>
      <c r="J939" s="14"/>
      <c r="K939" s="14"/>
      <c r="L939" s="14"/>
      <c r="M939" s="14"/>
      <c r="N939" s="14"/>
      <c r="O939" s="14"/>
    </row>
    <row r="940" spans="3:15" ht="13" x14ac:dyDescent="0.25">
      <c r="C940" s="50"/>
      <c r="G940" s="54"/>
      <c r="H940" s="54"/>
      <c r="I940" s="14"/>
      <c r="J940" s="14"/>
      <c r="K940" s="14"/>
      <c r="L940" s="14"/>
      <c r="M940" s="14"/>
      <c r="N940" s="14"/>
      <c r="O940" s="14"/>
    </row>
    <row r="941" spans="3:15" ht="13" x14ac:dyDescent="0.25">
      <c r="C941" s="50"/>
      <c r="G941" s="54"/>
      <c r="H941" s="54"/>
      <c r="I941" s="14"/>
      <c r="J941" s="14"/>
      <c r="K941" s="14"/>
      <c r="L941" s="14"/>
      <c r="M941" s="14"/>
      <c r="N941" s="14"/>
      <c r="O941" s="14"/>
    </row>
    <row r="942" spans="3:15" ht="13" x14ac:dyDescent="0.25">
      <c r="C942" s="50"/>
      <c r="G942" s="54"/>
      <c r="H942" s="54"/>
      <c r="I942" s="14"/>
      <c r="J942" s="14"/>
      <c r="K942" s="14"/>
      <c r="L942" s="14"/>
      <c r="M942" s="14"/>
      <c r="N942" s="14"/>
      <c r="O942" s="14"/>
    </row>
    <row r="943" spans="3:15" ht="13" x14ac:dyDescent="0.25">
      <c r="C943" s="50"/>
      <c r="G943" s="54"/>
      <c r="H943" s="54"/>
      <c r="I943" s="14"/>
      <c r="J943" s="14"/>
      <c r="K943" s="14"/>
      <c r="L943" s="14"/>
      <c r="M943" s="14"/>
      <c r="N943" s="14"/>
      <c r="O943" s="14"/>
    </row>
    <row r="944" spans="3:15" ht="13" x14ac:dyDescent="0.25">
      <c r="C944" s="50"/>
      <c r="G944" s="54"/>
      <c r="H944" s="54"/>
      <c r="I944" s="14"/>
      <c r="J944" s="14"/>
      <c r="K944" s="14"/>
      <c r="L944" s="14"/>
      <c r="M944" s="14"/>
      <c r="N944" s="14"/>
      <c r="O944" s="14"/>
    </row>
    <row r="945" spans="3:15" ht="13" x14ac:dyDescent="0.25">
      <c r="C945" s="50"/>
      <c r="G945" s="54"/>
      <c r="H945" s="54"/>
      <c r="I945" s="14"/>
      <c r="J945" s="14"/>
      <c r="K945" s="14"/>
      <c r="L945" s="14"/>
      <c r="M945" s="14"/>
      <c r="N945" s="14"/>
      <c r="O945" s="14"/>
    </row>
    <row r="946" spans="3:15" ht="13" x14ac:dyDescent="0.25">
      <c r="C946" s="50"/>
      <c r="G946" s="54"/>
      <c r="H946" s="54"/>
      <c r="I946" s="14"/>
      <c r="J946" s="14"/>
      <c r="K946" s="14"/>
      <c r="L946" s="14"/>
      <c r="M946" s="14"/>
      <c r="N946" s="14"/>
      <c r="O946" s="14"/>
    </row>
    <row r="947" spans="3:15" ht="13" x14ac:dyDescent="0.25">
      <c r="C947" s="50"/>
      <c r="G947" s="54"/>
      <c r="H947" s="54"/>
      <c r="I947" s="14"/>
      <c r="J947" s="14"/>
      <c r="K947" s="14"/>
      <c r="L947" s="14"/>
      <c r="M947" s="14"/>
      <c r="N947" s="14"/>
      <c r="O947" s="14"/>
    </row>
    <row r="948" spans="3:15" ht="13" x14ac:dyDescent="0.25">
      <c r="C948" s="50"/>
      <c r="G948" s="54"/>
      <c r="H948" s="54"/>
      <c r="I948" s="14"/>
      <c r="J948" s="14"/>
      <c r="K948" s="14"/>
      <c r="L948" s="14"/>
      <c r="M948" s="14"/>
      <c r="N948" s="14"/>
      <c r="O948" s="14"/>
    </row>
    <row r="949" spans="3:15" ht="13" x14ac:dyDescent="0.25">
      <c r="C949" s="50"/>
      <c r="G949" s="54"/>
      <c r="H949" s="54"/>
      <c r="I949" s="14"/>
      <c r="J949" s="14"/>
      <c r="K949" s="14"/>
      <c r="L949" s="14"/>
      <c r="M949" s="14"/>
      <c r="N949" s="14"/>
      <c r="O949" s="14"/>
    </row>
    <row r="950" spans="3:15" ht="13" x14ac:dyDescent="0.25">
      <c r="C950" s="50"/>
      <c r="G950" s="54"/>
      <c r="H950" s="54"/>
      <c r="I950" s="14"/>
      <c r="J950" s="14"/>
      <c r="K950" s="14"/>
      <c r="L950" s="14"/>
      <c r="M950" s="14"/>
      <c r="N950" s="14"/>
      <c r="O950" s="14"/>
    </row>
    <row r="951" spans="3:15" ht="13" x14ac:dyDescent="0.25">
      <c r="C951" s="50"/>
      <c r="G951" s="54"/>
      <c r="H951" s="54"/>
      <c r="I951" s="14"/>
      <c r="J951" s="14"/>
      <c r="K951" s="14"/>
      <c r="L951" s="14"/>
      <c r="M951" s="14"/>
      <c r="N951" s="14"/>
      <c r="O951" s="14"/>
    </row>
    <row r="952" spans="3:15" ht="13" x14ac:dyDescent="0.25">
      <c r="C952" s="50"/>
      <c r="G952" s="54"/>
      <c r="H952" s="54"/>
      <c r="I952" s="14"/>
      <c r="J952" s="14"/>
      <c r="K952" s="14"/>
      <c r="L952" s="14"/>
      <c r="M952" s="14"/>
      <c r="N952" s="14"/>
      <c r="O952" s="14"/>
    </row>
    <row r="953" spans="3:15" ht="13" x14ac:dyDescent="0.25">
      <c r="C953" s="50"/>
      <c r="G953" s="54"/>
      <c r="H953" s="54"/>
      <c r="I953" s="14"/>
      <c r="J953" s="14"/>
      <c r="K953" s="14"/>
      <c r="L953" s="14"/>
      <c r="M953" s="14"/>
      <c r="N953" s="14"/>
      <c r="O953" s="14"/>
    </row>
    <row r="954" spans="3:15" ht="13" x14ac:dyDescent="0.25">
      <c r="C954" s="50"/>
      <c r="G954" s="54"/>
      <c r="H954" s="54"/>
      <c r="I954" s="14"/>
      <c r="J954" s="14"/>
      <c r="K954" s="14"/>
      <c r="L954" s="14"/>
      <c r="M954" s="14"/>
      <c r="N954" s="14"/>
      <c r="O954" s="14"/>
    </row>
    <row r="955" spans="3:15" ht="13" x14ac:dyDescent="0.25">
      <c r="C955" s="50"/>
      <c r="G955" s="54"/>
      <c r="H955" s="54"/>
      <c r="I955" s="14"/>
      <c r="J955" s="14"/>
      <c r="K955" s="14"/>
      <c r="L955" s="14"/>
      <c r="M955" s="14"/>
      <c r="N955" s="14"/>
      <c r="O955" s="14"/>
    </row>
    <row r="956" spans="3:15" ht="13" x14ac:dyDescent="0.25">
      <c r="C956" s="50"/>
      <c r="G956" s="54"/>
      <c r="H956" s="54"/>
      <c r="I956" s="14"/>
      <c r="J956" s="14"/>
      <c r="K956" s="14"/>
      <c r="L956" s="14"/>
      <c r="M956" s="14"/>
      <c r="N956" s="14"/>
      <c r="O956" s="14"/>
    </row>
    <row r="957" spans="3:15" ht="13" x14ac:dyDescent="0.25">
      <c r="C957" s="50"/>
      <c r="G957" s="54"/>
      <c r="H957" s="54"/>
      <c r="I957" s="14"/>
      <c r="J957" s="14"/>
      <c r="K957" s="14"/>
      <c r="L957" s="14"/>
      <c r="M957" s="14"/>
      <c r="N957" s="14"/>
      <c r="O957" s="14"/>
    </row>
    <row r="958" spans="3:15" ht="13" x14ac:dyDescent="0.25">
      <c r="C958" s="50"/>
      <c r="G958" s="54"/>
      <c r="H958" s="54"/>
      <c r="I958" s="14"/>
      <c r="J958" s="14"/>
      <c r="K958" s="14"/>
      <c r="L958" s="14"/>
      <c r="M958" s="14"/>
      <c r="N958" s="14"/>
      <c r="O958" s="14"/>
    </row>
    <row r="959" spans="3:15" ht="13" x14ac:dyDescent="0.25">
      <c r="C959" s="50"/>
      <c r="G959" s="54"/>
      <c r="H959" s="54"/>
      <c r="I959" s="14"/>
      <c r="J959" s="14"/>
      <c r="K959" s="14"/>
      <c r="L959" s="14"/>
      <c r="M959" s="14"/>
      <c r="N959" s="14"/>
      <c r="O959" s="14"/>
    </row>
    <row r="960" spans="3:15" ht="13" x14ac:dyDescent="0.25">
      <c r="C960" s="50"/>
      <c r="G960" s="54"/>
      <c r="H960" s="54"/>
      <c r="I960" s="14"/>
      <c r="J960" s="14"/>
      <c r="K960" s="14"/>
      <c r="L960" s="14"/>
      <c r="M960" s="14"/>
      <c r="N960" s="14"/>
      <c r="O960" s="14"/>
    </row>
    <row r="961" spans="3:15" ht="13" x14ac:dyDescent="0.25">
      <c r="C961" s="50"/>
      <c r="G961" s="54"/>
      <c r="H961" s="54"/>
      <c r="I961" s="14"/>
      <c r="J961" s="14"/>
      <c r="K961" s="14"/>
      <c r="L961" s="14"/>
      <c r="M961" s="14"/>
      <c r="N961" s="14"/>
      <c r="O961" s="14"/>
    </row>
    <row r="962" spans="3:15" ht="13" x14ac:dyDescent="0.25">
      <c r="C962" s="50"/>
      <c r="G962" s="54"/>
      <c r="H962" s="54"/>
      <c r="I962" s="14"/>
      <c r="J962" s="14"/>
      <c r="K962" s="14"/>
      <c r="L962" s="14"/>
      <c r="M962" s="14"/>
      <c r="N962" s="14"/>
      <c r="O962" s="14"/>
    </row>
    <row r="963" spans="3:15" ht="13" x14ac:dyDescent="0.25">
      <c r="C963" s="50"/>
      <c r="G963" s="54"/>
      <c r="H963" s="54"/>
      <c r="I963" s="14"/>
      <c r="J963" s="14"/>
      <c r="K963" s="14"/>
      <c r="L963" s="14"/>
      <c r="M963" s="14"/>
      <c r="N963" s="14"/>
      <c r="O963" s="14"/>
    </row>
    <row r="964" spans="3:15" ht="13" x14ac:dyDescent="0.25">
      <c r="C964" s="50"/>
      <c r="G964" s="54"/>
      <c r="H964" s="54"/>
      <c r="I964" s="14"/>
      <c r="J964" s="14"/>
      <c r="K964" s="14"/>
      <c r="L964" s="14"/>
      <c r="M964" s="14"/>
      <c r="N964" s="14"/>
      <c r="O964" s="14"/>
    </row>
    <row r="965" spans="3:15" ht="13" x14ac:dyDescent="0.25">
      <c r="C965" s="50"/>
      <c r="G965" s="54"/>
      <c r="H965" s="54"/>
      <c r="I965" s="14"/>
      <c r="J965" s="14"/>
      <c r="K965" s="14"/>
      <c r="L965" s="14"/>
      <c r="M965" s="14"/>
      <c r="N965" s="14"/>
      <c r="O965" s="14"/>
    </row>
    <row r="966" spans="3:15" ht="13" x14ac:dyDescent="0.25">
      <c r="C966" s="50"/>
      <c r="G966" s="54"/>
      <c r="H966" s="54"/>
      <c r="I966" s="14"/>
      <c r="J966" s="14"/>
      <c r="K966" s="14"/>
      <c r="L966" s="14"/>
      <c r="M966" s="14"/>
      <c r="N966" s="14"/>
      <c r="O966" s="14"/>
    </row>
    <row r="967" spans="3:15" ht="13" x14ac:dyDescent="0.25">
      <c r="C967" s="50"/>
      <c r="G967" s="54"/>
      <c r="H967" s="54"/>
      <c r="I967" s="14"/>
      <c r="J967" s="14"/>
      <c r="K967" s="14"/>
      <c r="L967" s="14"/>
      <c r="M967" s="14"/>
      <c r="N967" s="14"/>
      <c r="O967" s="14"/>
    </row>
    <row r="968" spans="3:15" ht="13" x14ac:dyDescent="0.25">
      <c r="C968" s="50"/>
      <c r="G968" s="54"/>
      <c r="H968" s="54"/>
      <c r="I968" s="14"/>
      <c r="J968" s="14"/>
      <c r="K968" s="14"/>
      <c r="L968" s="14"/>
      <c r="M968" s="14"/>
      <c r="N968" s="14"/>
      <c r="O968" s="14"/>
    </row>
    <row r="969" spans="3:15" ht="13" x14ac:dyDescent="0.25">
      <c r="C969" s="50"/>
      <c r="G969" s="54"/>
      <c r="H969" s="54"/>
      <c r="I969" s="14"/>
      <c r="J969" s="14"/>
      <c r="K969" s="14"/>
      <c r="L969" s="14"/>
      <c r="M969" s="14"/>
      <c r="N969" s="14"/>
      <c r="O969" s="14"/>
    </row>
    <row r="970" spans="3:15" ht="13" x14ac:dyDescent="0.25">
      <c r="C970" s="50"/>
      <c r="G970" s="54"/>
      <c r="H970" s="54"/>
      <c r="I970" s="14"/>
      <c r="J970" s="14"/>
      <c r="K970" s="14"/>
      <c r="L970" s="14"/>
      <c r="M970" s="14"/>
      <c r="N970" s="14"/>
      <c r="O970" s="14"/>
    </row>
    <row r="971" spans="3:15" ht="13" x14ac:dyDescent="0.25">
      <c r="C971" s="50"/>
      <c r="G971" s="54"/>
      <c r="H971" s="54"/>
      <c r="I971" s="14"/>
      <c r="J971" s="14"/>
      <c r="K971" s="14"/>
      <c r="L971" s="14"/>
      <c r="M971" s="14"/>
      <c r="N971" s="14"/>
      <c r="O971" s="14"/>
    </row>
    <row r="972" spans="3:15" ht="13" x14ac:dyDescent="0.25">
      <c r="C972" s="50"/>
      <c r="G972" s="54"/>
      <c r="H972" s="54"/>
      <c r="I972" s="14"/>
      <c r="J972" s="14"/>
      <c r="K972" s="14"/>
      <c r="L972" s="14"/>
      <c r="M972" s="14"/>
      <c r="N972" s="14"/>
      <c r="O972" s="14"/>
    </row>
    <row r="973" spans="3:15" ht="13" x14ac:dyDescent="0.25">
      <c r="C973" s="50"/>
      <c r="G973" s="54"/>
      <c r="H973" s="54"/>
      <c r="I973" s="14"/>
      <c r="J973" s="14"/>
      <c r="K973" s="14"/>
      <c r="L973" s="14"/>
      <c r="M973" s="14"/>
      <c r="N973" s="14"/>
      <c r="O973" s="14"/>
    </row>
    <row r="974" spans="3:15" ht="13" x14ac:dyDescent="0.25">
      <c r="C974" s="50"/>
      <c r="G974" s="54"/>
      <c r="H974" s="54"/>
      <c r="I974" s="14"/>
      <c r="J974" s="14"/>
      <c r="K974" s="14"/>
      <c r="L974" s="14"/>
      <c r="M974" s="14"/>
      <c r="N974" s="14"/>
      <c r="O974" s="14"/>
    </row>
    <row r="975" spans="3:15" ht="13" x14ac:dyDescent="0.25">
      <c r="C975" s="50"/>
      <c r="G975" s="54"/>
      <c r="H975" s="54"/>
      <c r="I975" s="14"/>
      <c r="J975" s="14"/>
      <c r="K975" s="14"/>
      <c r="L975" s="14"/>
      <c r="M975" s="14"/>
      <c r="N975" s="14"/>
      <c r="O975" s="14"/>
    </row>
    <row r="976" spans="3:15" ht="13" x14ac:dyDescent="0.25">
      <c r="C976" s="50"/>
      <c r="G976" s="54"/>
      <c r="H976" s="54"/>
      <c r="I976" s="14"/>
      <c r="J976" s="14"/>
      <c r="K976" s="14"/>
      <c r="L976" s="14"/>
      <c r="M976" s="14"/>
      <c r="N976" s="14"/>
      <c r="O976" s="14"/>
    </row>
    <row r="977" spans="3:15" ht="13" x14ac:dyDescent="0.25">
      <c r="C977" s="50"/>
      <c r="G977" s="54"/>
      <c r="H977" s="54"/>
      <c r="I977" s="14"/>
      <c r="J977" s="14"/>
      <c r="K977" s="14"/>
      <c r="L977" s="14"/>
      <c r="M977" s="14"/>
      <c r="N977" s="14"/>
      <c r="O977" s="14"/>
    </row>
    <row r="978" spans="3:15" ht="13" x14ac:dyDescent="0.25">
      <c r="C978" s="50"/>
      <c r="G978" s="54"/>
      <c r="H978" s="54"/>
      <c r="I978" s="14"/>
      <c r="J978" s="14"/>
      <c r="K978" s="14"/>
      <c r="L978" s="14"/>
      <c r="M978" s="14"/>
      <c r="N978" s="14"/>
      <c r="O978" s="14"/>
    </row>
    <row r="979" spans="3:15" ht="13" x14ac:dyDescent="0.25">
      <c r="C979" s="50"/>
      <c r="G979" s="54"/>
      <c r="H979" s="54"/>
      <c r="I979" s="14"/>
      <c r="J979" s="14"/>
      <c r="K979" s="14"/>
      <c r="L979" s="14"/>
      <c r="M979" s="14"/>
      <c r="N979" s="14"/>
      <c r="O979" s="14"/>
    </row>
    <row r="980" spans="3:15" ht="13" x14ac:dyDescent="0.25">
      <c r="C980" s="50"/>
      <c r="G980" s="54"/>
      <c r="H980" s="54"/>
      <c r="I980" s="14"/>
      <c r="J980" s="14"/>
      <c r="K980" s="14"/>
      <c r="L980" s="14"/>
      <c r="M980" s="14"/>
      <c r="N980" s="14"/>
      <c r="O980" s="14"/>
    </row>
    <row r="981" spans="3:15" ht="13" x14ac:dyDescent="0.25">
      <c r="C981" s="50"/>
      <c r="G981" s="54"/>
      <c r="H981" s="54"/>
      <c r="I981" s="14"/>
      <c r="J981" s="14"/>
      <c r="K981" s="14"/>
      <c r="L981" s="14"/>
      <c r="M981" s="14"/>
      <c r="N981" s="14"/>
      <c r="O981" s="14"/>
    </row>
    <row r="982" spans="3:15" ht="13" x14ac:dyDescent="0.25">
      <c r="C982" s="50"/>
      <c r="G982" s="54"/>
      <c r="H982" s="54"/>
      <c r="I982" s="14"/>
      <c r="J982" s="14"/>
      <c r="K982" s="14"/>
      <c r="L982" s="14"/>
      <c r="M982" s="14"/>
      <c r="N982" s="14"/>
      <c r="O982" s="14"/>
    </row>
    <row r="983" spans="3:15" ht="13" x14ac:dyDescent="0.25">
      <c r="C983" s="50"/>
      <c r="G983" s="54"/>
      <c r="H983" s="54"/>
      <c r="I983" s="14"/>
      <c r="J983" s="14"/>
      <c r="K983" s="14"/>
      <c r="L983" s="14"/>
      <c r="M983" s="14"/>
      <c r="N983" s="14"/>
      <c r="O983" s="14"/>
    </row>
    <row r="984" spans="3:15" ht="13" x14ac:dyDescent="0.25">
      <c r="C984" s="50"/>
      <c r="G984" s="54"/>
      <c r="H984" s="54"/>
      <c r="I984" s="14"/>
      <c r="J984" s="14"/>
      <c r="K984" s="14"/>
      <c r="L984" s="14"/>
      <c r="M984" s="14"/>
      <c r="N984" s="14"/>
      <c r="O984" s="14"/>
    </row>
    <row r="985" spans="3:15" ht="13" x14ac:dyDescent="0.25">
      <c r="C985" s="50"/>
      <c r="G985" s="54"/>
      <c r="H985" s="54"/>
      <c r="I985" s="14"/>
      <c r="J985" s="14"/>
      <c r="K985" s="14"/>
      <c r="L985" s="14"/>
      <c r="M985" s="14"/>
      <c r="N985" s="14"/>
      <c r="O985" s="14"/>
    </row>
    <row r="986" spans="3:15" ht="13" x14ac:dyDescent="0.25">
      <c r="C986" s="50"/>
      <c r="G986" s="54"/>
      <c r="H986" s="54"/>
      <c r="I986" s="14"/>
      <c r="J986" s="14"/>
      <c r="K986" s="14"/>
      <c r="L986" s="14"/>
      <c r="M986" s="14"/>
      <c r="N986" s="14"/>
      <c r="O986" s="14"/>
    </row>
    <row r="987" spans="3:15" ht="13" x14ac:dyDescent="0.25">
      <c r="C987" s="50"/>
      <c r="G987" s="54"/>
      <c r="H987" s="54"/>
      <c r="I987" s="14"/>
      <c r="J987" s="14"/>
      <c r="K987" s="14"/>
      <c r="L987" s="14"/>
      <c r="M987" s="14"/>
      <c r="N987" s="14"/>
      <c r="O987" s="14"/>
    </row>
    <row r="988" spans="3:15" ht="13" x14ac:dyDescent="0.25">
      <c r="C988" s="50"/>
      <c r="G988" s="54"/>
      <c r="H988" s="54"/>
      <c r="I988" s="14"/>
      <c r="J988" s="14"/>
      <c r="K988" s="14"/>
      <c r="L988" s="14"/>
      <c r="M988" s="14"/>
      <c r="N988" s="14"/>
      <c r="O988" s="14"/>
    </row>
    <row r="989" spans="3:15" ht="13" x14ac:dyDescent="0.25">
      <c r="C989" s="50"/>
      <c r="G989" s="54"/>
      <c r="H989" s="54"/>
      <c r="I989" s="14"/>
      <c r="J989" s="14"/>
      <c r="K989" s="14"/>
      <c r="L989" s="14"/>
      <c r="M989" s="14"/>
      <c r="N989" s="14"/>
      <c r="O989" s="14"/>
    </row>
    <row r="990" spans="3:15" ht="13" x14ac:dyDescent="0.25">
      <c r="C990" s="50"/>
      <c r="G990" s="54"/>
      <c r="H990" s="54"/>
      <c r="I990" s="14"/>
      <c r="J990" s="14"/>
      <c r="K990" s="14"/>
      <c r="L990" s="14"/>
      <c r="M990" s="14"/>
      <c r="N990" s="14"/>
      <c r="O990" s="14"/>
    </row>
    <row r="991" spans="3:15" ht="13" x14ac:dyDescent="0.25">
      <c r="C991" s="50"/>
      <c r="G991" s="54"/>
      <c r="H991" s="54"/>
      <c r="I991" s="14"/>
      <c r="J991" s="14"/>
      <c r="K991" s="14"/>
      <c r="L991" s="14"/>
      <c r="M991" s="14"/>
      <c r="N991" s="14"/>
      <c r="O991" s="14"/>
    </row>
    <row r="992" spans="3:15" ht="13" x14ac:dyDescent="0.25">
      <c r="C992" s="50"/>
      <c r="G992" s="54"/>
      <c r="H992" s="54"/>
      <c r="I992" s="14"/>
      <c r="J992" s="14"/>
      <c r="K992" s="14"/>
      <c r="L992" s="14"/>
      <c r="M992" s="14"/>
      <c r="N992" s="14"/>
      <c r="O992" s="14"/>
    </row>
    <row r="993" spans="3:15" ht="13" x14ac:dyDescent="0.25">
      <c r="C993" s="50"/>
      <c r="G993" s="54"/>
      <c r="H993" s="54"/>
      <c r="I993" s="14"/>
      <c r="J993" s="14"/>
      <c r="K993" s="14"/>
      <c r="L993" s="14"/>
      <c r="M993" s="14"/>
      <c r="N993" s="14"/>
      <c r="O993" s="14"/>
    </row>
    <row r="994" spans="3:15" ht="13" x14ac:dyDescent="0.25">
      <c r="C994" s="50"/>
      <c r="G994" s="54"/>
      <c r="H994" s="54"/>
      <c r="I994" s="14"/>
      <c r="J994" s="14"/>
      <c r="K994" s="14"/>
      <c r="L994" s="14"/>
      <c r="M994" s="14"/>
      <c r="N994" s="14"/>
      <c r="O994" s="14"/>
    </row>
    <row r="995" spans="3:15" ht="13" x14ac:dyDescent="0.25">
      <c r="C995" s="50"/>
      <c r="G995" s="54"/>
      <c r="H995" s="54"/>
      <c r="I995" s="14"/>
      <c r="J995" s="14"/>
      <c r="K995" s="14"/>
      <c r="L995" s="14"/>
      <c r="M995" s="14"/>
      <c r="N995" s="14"/>
      <c r="O995" s="14"/>
    </row>
    <row r="996" spans="3:15" ht="13" x14ac:dyDescent="0.25">
      <c r="C996" s="50"/>
      <c r="G996" s="54"/>
      <c r="H996" s="54"/>
      <c r="I996" s="14"/>
      <c r="J996" s="14"/>
      <c r="K996" s="14"/>
      <c r="L996" s="14"/>
      <c r="M996" s="14"/>
      <c r="N996" s="14"/>
      <c r="O996" s="14"/>
    </row>
    <row r="997" spans="3:15" ht="13" x14ac:dyDescent="0.25">
      <c r="C997" s="50"/>
      <c r="G997" s="54"/>
      <c r="H997" s="54"/>
      <c r="I997" s="14"/>
      <c r="J997" s="14"/>
      <c r="K997" s="14"/>
      <c r="L997" s="14"/>
      <c r="M997" s="14"/>
      <c r="N997" s="14"/>
      <c r="O997" s="14"/>
    </row>
    <row r="998" spans="3:15" ht="13" x14ac:dyDescent="0.25">
      <c r="C998" s="50"/>
      <c r="G998" s="54"/>
      <c r="H998" s="54"/>
      <c r="I998" s="14"/>
      <c r="J998" s="14"/>
      <c r="K998" s="14"/>
      <c r="L998" s="14"/>
      <c r="M998" s="14"/>
      <c r="N998" s="14"/>
      <c r="O998" s="14"/>
    </row>
    <row r="999" spans="3:15" ht="13" x14ac:dyDescent="0.25">
      <c r="C999" s="50"/>
      <c r="G999" s="54"/>
      <c r="H999" s="54"/>
      <c r="I999" s="14"/>
      <c r="J999" s="14"/>
      <c r="K999" s="14"/>
      <c r="L999" s="14"/>
      <c r="M999" s="14"/>
      <c r="N999" s="14"/>
      <c r="O999" s="14"/>
    </row>
    <row r="1000" spans="3:15" ht="13" x14ac:dyDescent="0.25">
      <c r="C1000" s="50"/>
      <c r="G1000" s="54"/>
      <c r="H1000" s="54"/>
      <c r="I1000" s="14"/>
      <c r="J1000" s="14"/>
      <c r="K1000" s="14"/>
      <c r="L1000" s="14"/>
      <c r="M1000" s="14"/>
      <c r="N1000" s="14"/>
      <c r="O1000" s="14"/>
    </row>
    <row r="1001" spans="3:15" ht="13" x14ac:dyDescent="0.25">
      <c r="C1001" s="50"/>
      <c r="G1001" s="54"/>
      <c r="H1001" s="54"/>
      <c r="I1001" s="14"/>
      <c r="J1001" s="14"/>
      <c r="K1001" s="14"/>
      <c r="L1001" s="14"/>
      <c r="M1001" s="14"/>
      <c r="N1001" s="14"/>
      <c r="O1001" s="14"/>
    </row>
    <row r="1002" spans="3:15" ht="13" x14ac:dyDescent="0.25">
      <c r="C1002" s="50"/>
      <c r="G1002" s="54"/>
      <c r="H1002" s="54"/>
      <c r="I1002" s="14"/>
      <c r="J1002" s="14"/>
      <c r="K1002" s="14"/>
      <c r="L1002" s="14"/>
      <c r="M1002" s="14"/>
      <c r="N1002" s="14"/>
      <c r="O1002" s="14"/>
    </row>
    <row r="1003" spans="3:15" ht="13" x14ac:dyDescent="0.25">
      <c r="C1003" s="50"/>
      <c r="G1003" s="54"/>
      <c r="H1003" s="54"/>
      <c r="I1003" s="14"/>
      <c r="J1003" s="14"/>
      <c r="K1003" s="14"/>
      <c r="L1003" s="14"/>
      <c r="M1003" s="14"/>
      <c r="N1003" s="14"/>
      <c r="O1003" s="14"/>
    </row>
    <row r="1004" spans="3:15" ht="13" x14ac:dyDescent="0.25">
      <c r="C1004" s="50"/>
      <c r="G1004" s="54"/>
      <c r="H1004" s="54"/>
      <c r="I1004" s="14"/>
      <c r="J1004" s="14"/>
      <c r="K1004" s="14"/>
      <c r="L1004" s="14"/>
      <c r="M1004" s="14"/>
      <c r="N1004" s="14"/>
      <c r="O1004" s="14"/>
    </row>
    <row r="1005" spans="3:15" ht="13" x14ac:dyDescent="0.25">
      <c r="C1005" s="50"/>
      <c r="G1005" s="54"/>
      <c r="H1005" s="54"/>
      <c r="I1005" s="14"/>
      <c r="J1005" s="14"/>
      <c r="K1005" s="14"/>
      <c r="L1005" s="14"/>
      <c r="M1005" s="14"/>
      <c r="N1005" s="14"/>
      <c r="O1005" s="14"/>
    </row>
    <row r="1006" spans="3:15" ht="13" x14ac:dyDescent="0.25">
      <c r="C1006" s="50"/>
      <c r="G1006" s="54"/>
      <c r="H1006" s="54"/>
      <c r="I1006" s="14"/>
      <c r="J1006" s="14"/>
      <c r="K1006" s="14"/>
      <c r="L1006" s="14"/>
      <c r="M1006" s="14"/>
      <c r="N1006" s="14"/>
      <c r="O1006" s="14"/>
    </row>
    <row r="1007" spans="3:15" ht="13" x14ac:dyDescent="0.25">
      <c r="C1007" s="50"/>
      <c r="G1007" s="54"/>
      <c r="H1007" s="54"/>
      <c r="I1007" s="14"/>
      <c r="J1007" s="14"/>
      <c r="K1007" s="14"/>
      <c r="L1007" s="14"/>
      <c r="M1007" s="14"/>
      <c r="N1007" s="14"/>
      <c r="O1007" s="14"/>
    </row>
    <row r="1008" spans="3:15" ht="13" x14ac:dyDescent="0.25">
      <c r="C1008" s="50"/>
      <c r="G1008" s="54"/>
      <c r="H1008" s="54"/>
      <c r="I1008" s="14"/>
      <c r="J1008" s="14"/>
      <c r="K1008" s="14"/>
      <c r="L1008" s="14"/>
      <c r="M1008" s="14"/>
      <c r="N1008" s="14"/>
      <c r="O1008" s="14"/>
    </row>
    <row r="1009" spans="3:15" ht="13" x14ac:dyDescent="0.25">
      <c r="C1009" s="50"/>
      <c r="G1009" s="54"/>
      <c r="H1009" s="54"/>
      <c r="I1009" s="14"/>
      <c r="J1009" s="14"/>
      <c r="K1009" s="14"/>
      <c r="L1009" s="14"/>
      <c r="M1009" s="14"/>
      <c r="N1009" s="14"/>
      <c r="O1009" s="14"/>
    </row>
    <row r="1010" spans="3:15" ht="13" x14ac:dyDescent="0.25">
      <c r="C1010" s="50"/>
      <c r="G1010" s="54"/>
      <c r="H1010" s="54"/>
      <c r="I1010" s="14"/>
      <c r="J1010" s="14"/>
      <c r="K1010" s="14"/>
      <c r="L1010" s="14"/>
      <c r="M1010" s="14"/>
      <c r="N1010" s="14"/>
      <c r="O1010" s="14"/>
    </row>
    <row r="1011" spans="3:15" ht="13" x14ac:dyDescent="0.25">
      <c r="C1011" s="50"/>
      <c r="G1011" s="54"/>
      <c r="H1011" s="54"/>
      <c r="I1011" s="14"/>
      <c r="J1011" s="14"/>
      <c r="K1011" s="14"/>
      <c r="L1011" s="14"/>
      <c r="M1011" s="14"/>
      <c r="N1011" s="14"/>
      <c r="O1011" s="14"/>
    </row>
    <row r="1012" spans="3:15" ht="13" x14ac:dyDescent="0.25">
      <c r="C1012" s="50"/>
      <c r="G1012" s="54"/>
      <c r="H1012" s="54"/>
      <c r="I1012" s="14"/>
      <c r="J1012" s="14"/>
      <c r="K1012" s="14"/>
      <c r="L1012" s="14"/>
      <c r="M1012" s="14"/>
      <c r="N1012" s="14"/>
      <c r="O1012" s="14"/>
    </row>
    <row r="1013" spans="3:15" ht="13" x14ac:dyDescent="0.25">
      <c r="C1013" s="50"/>
      <c r="G1013" s="54"/>
      <c r="H1013" s="54"/>
      <c r="I1013" s="14"/>
      <c r="J1013" s="14"/>
      <c r="K1013" s="14"/>
      <c r="L1013" s="14"/>
      <c r="M1013" s="14"/>
      <c r="N1013" s="14"/>
      <c r="O1013" s="14"/>
    </row>
    <row r="1014" spans="3:15" ht="13" x14ac:dyDescent="0.25">
      <c r="C1014" s="50"/>
      <c r="G1014" s="54"/>
      <c r="H1014" s="54"/>
      <c r="I1014" s="14"/>
      <c r="J1014" s="14"/>
      <c r="K1014" s="14"/>
      <c r="L1014" s="14"/>
      <c r="M1014" s="14"/>
      <c r="N1014" s="14"/>
      <c r="O1014" s="14"/>
    </row>
    <row r="1015" spans="3:15" ht="13" x14ac:dyDescent="0.25">
      <c r="C1015" s="50"/>
      <c r="G1015" s="54"/>
      <c r="H1015" s="54"/>
      <c r="I1015" s="14"/>
      <c r="J1015" s="14"/>
      <c r="K1015" s="14"/>
      <c r="L1015" s="14"/>
      <c r="M1015" s="14"/>
      <c r="N1015" s="14"/>
      <c r="O1015" s="14"/>
    </row>
    <row r="1016" spans="3:15" ht="13" x14ac:dyDescent="0.25">
      <c r="C1016" s="50"/>
      <c r="G1016" s="54"/>
      <c r="H1016" s="54"/>
      <c r="I1016" s="14"/>
      <c r="J1016" s="14"/>
      <c r="K1016" s="14"/>
      <c r="L1016" s="14"/>
      <c r="M1016" s="14"/>
      <c r="N1016" s="14"/>
      <c r="O1016" s="14"/>
    </row>
    <row r="1017" spans="3:15" ht="13" x14ac:dyDescent="0.25">
      <c r="C1017" s="50"/>
      <c r="G1017" s="54"/>
      <c r="H1017" s="54"/>
      <c r="I1017" s="14"/>
      <c r="J1017" s="14"/>
      <c r="K1017" s="14"/>
      <c r="L1017" s="14"/>
      <c r="M1017" s="14"/>
      <c r="N1017" s="14"/>
      <c r="O1017" s="14"/>
    </row>
    <row r="1018" spans="3:15" ht="13" x14ac:dyDescent="0.25">
      <c r="C1018" s="50"/>
      <c r="G1018" s="54"/>
      <c r="H1018" s="54"/>
      <c r="I1018" s="14"/>
      <c r="J1018" s="14"/>
      <c r="K1018" s="14"/>
      <c r="L1018" s="14"/>
      <c r="M1018" s="14"/>
      <c r="N1018" s="14"/>
      <c r="O1018" s="14"/>
    </row>
    <row r="1019" spans="3:15" ht="13" x14ac:dyDescent="0.25">
      <c r="C1019" s="50"/>
      <c r="G1019" s="54"/>
      <c r="H1019" s="54"/>
      <c r="I1019" s="14"/>
      <c r="J1019" s="14"/>
      <c r="K1019" s="14"/>
      <c r="L1019" s="14"/>
      <c r="M1019" s="14"/>
      <c r="N1019" s="14"/>
      <c r="O1019" s="14"/>
    </row>
    <row r="1020" spans="3:15" ht="13" x14ac:dyDescent="0.25">
      <c r="C1020" s="50"/>
      <c r="G1020" s="54"/>
      <c r="H1020" s="54"/>
      <c r="I1020" s="14"/>
      <c r="J1020" s="14"/>
      <c r="K1020" s="14"/>
      <c r="L1020" s="14"/>
      <c r="M1020" s="14"/>
      <c r="N1020" s="14"/>
      <c r="O1020" s="14"/>
    </row>
    <row r="1021" spans="3:15" ht="13" x14ac:dyDescent="0.25">
      <c r="C1021" s="50"/>
      <c r="G1021" s="54"/>
      <c r="H1021" s="54"/>
      <c r="I1021" s="14"/>
      <c r="J1021" s="14"/>
      <c r="K1021" s="14"/>
      <c r="L1021" s="14"/>
      <c r="M1021" s="14"/>
      <c r="N1021" s="14"/>
      <c r="O1021" s="14"/>
    </row>
    <row r="1022" spans="3:15" ht="13" x14ac:dyDescent="0.25">
      <c r="C1022" s="50"/>
      <c r="G1022" s="54"/>
      <c r="H1022" s="54"/>
      <c r="I1022" s="14"/>
      <c r="J1022" s="14"/>
      <c r="K1022" s="14"/>
      <c r="L1022" s="14"/>
      <c r="M1022" s="14"/>
      <c r="N1022" s="14"/>
      <c r="O1022" s="14"/>
    </row>
    <row r="1023" spans="3:15" ht="13" x14ac:dyDescent="0.25">
      <c r="C1023" s="50"/>
      <c r="G1023" s="54"/>
      <c r="H1023" s="54"/>
      <c r="I1023" s="14"/>
      <c r="J1023" s="14"/>
      <c r="K1023" s="14"/>
      <c r="L1023" s="14"/>
      <c r="M1023" s="14"/>
      <c r="N1023" s="14"/>
      <c r="O1023" s="14"/>
    </row>
    <row r="1024" spans="3:15" ht="13" x14ac:dyDescent="0.25">
      <c r="C1024" s="50"/>
      <c r="G1024" s="54"/>
      <c r="H1024" s="54"/>
      <c r="I1024" s="14"/>
      <c r="J1024" s="14"/>
      <c r="K1024" s="14"/>
      <c r="L1024" s="14"/>
      <c r="M1024" s="14"/>
      <c r="N1024" s="14"/>
      <c r="O1024" s="14"/>
    </row>
    <row r="1025" spans="3:15" ht="13" x14ac:dyDescent="0.25">
      <c r="C1025" s="50"/>
      <c r="G1025" s="54"/>
      <c r="H1025" s="54"/>
      <c r="I1025" s="14"/>
      <c r="J1025" s="14"/>
      <c r="K1025" s="14"/>
      <c r="L1025" s="14"/>
      <c r="M1025" s="14"/>
      <c r="N1025" s="14"/>
      <c r="O1025" s="14"/>
    </row>
    <row r="1026" spans="3:15" ht="13" x14ac:dyDescent="0.25">
      <c r="C1026" s="50"/>
      <c r="G1026" s="54"/>
      <c r="H1026" s="54"/>
      <c r="I1026" s="14"/>
      <c r="J1026" s="14"/>
      <c r="K1026" s="14"/>
      <c r="L1026" s="14"/>
      <c r="M1026" s="14"/>
      <c r="N1026" s="14"/>
      <c r="O1026" s="14"/>
    </row>
    <row r="1027" spans="3:15" ht="13" x14ac:dyDescent="0.25">
      <c r="C1027" s="50"/>
      <c r="G1027" s="54"/>
      <c r="H1027" s="54"/>
      <c r="I1027" s="14"/>
      <c r="J1027" s="14"/>
      <c r="K1027" s="14"/>
      <c r="L1027" s="14"/>
      <c r="M1027" s="14"/>
      <c r="N1027" s="14"/>
      <c r="O1027" s="14"/>
    </row>
    <row r="1028" spans="3:15" ht="13" x14ac:dyDescent="0.25">
      <c r="C1028" s="50"/>
      <c r="G1028" s="54"/>
      <c r="H1028" s="54"/>
      <c r="I1028" s="14"/>
      <c r="J1028" s="14"/>
      <c r="K1028" s="14"/>
      <c r="L1028" s="14"/>
      <c r="M1028" s="14"/>
      <c r="N1028" s="14"/>
      <c r="O1028" s="14"/>
    </row>
    <row r="1029" spans="3:15" ht="13" x14ac:dyDescent="0.25">
      <c r="C1029" s="50"/>
      <c r="G1029" s="54"/>
      <c r="H1029" s="54"/>
      <c r="I1029" s="14"/>
      <c r="J1029" s="14"/>
      <c r="K1029" s="14"/>
      <c r="L1029" s="14"/>
      <c r="M1029" s="14"/>
      <c r="N1029" s="14"/>
      <c r="O1029" s="14"/>
    </row>
    <row r="1030" spans="3:15" ht="13" x14ac:dyDescent="0.25">
      <c r="C1030" s="50"/>
      <c r="G1030" s="54"/>
      <c r="H1030" s="54"/>
      <c r="I1030" s="14"/>
      <c r="J1030" s="14"/>
      <c r="K1030" s="14"/>
      <c r="L1030" s="14"/>
      <c r="M1030" s="14"/>
      <c r="N1030" s="14"/>
      <c r="O1030" s="14"/>
    </row>
    <row r="1031" spans="3:15" ht="13" x14ac:dyDescent="0.25">
      <c r="C1031" s="50"/>
      <c r="G1031" s="54"/>
      <c r="H1031" s="54"/>
      <c r="I1031" s="14"/>
      <c r="J1031" s="14"/>
      <c r="K1031" s="14"/>
      <c r="L1031" s="14"/>
      <c r="M1031" s="14"/>
      <c r="N1031" s="14"/>
      <c r="O1031" s="14"/>
    </row>
    <row r="1032" spans="3:15" ht="13" x14ac:dyDescent="0.25">
      <c r="C1032" s="50"/>
      <c r="G1032" s="54"/>
      <c r="H1032" s="54"/>
      <c r="I1032" s="14"/>
      <c r="J1032" s="14"/>
      <c r="K1032" s="14"/>
      <c r="L1032" s="14"/>
      <c r="M1032" s="14"/>
      <c r="N1032" s="14"/>
      <c r="O1032" s="14"/>
    </row>
    <row r="1033" spans="3:15" ht="13" x14ac:dyDescent="0.25">
      <c r="C1033" s="50"/>
      <c r="G1033" s="54"/>
      <c r="H1033" s="54"/>
      <c r="I1033" s="14"/>
      <c r="J1033" s="14"/>
      <c r="K1033" s="14"/>
      <c r="L1033" s="14"/>
      <c r="M1033" s="14"/>
      <c r="N1033" s="14"/>
      <c r="O1033" s="14"/>
    </row>
    <row r="1034" spans="3:15" ht="13" x14ac:dyDescent="0.25">
      <c r="C1034" s="50"/>
      <c r="G1034" s="54"/>
      <c r="H1034" s="54"/>
      <c r="I1034" s="14"/>
      <c r="J1034" s="14"/>
      <c r="K1034" s="14"/>
      <c r="L1034" s="14"/>
      <c r="M1034" s="14"/>
      <c r="N1034" s="14"/>
      <c r="O1034" s="14"/>
    </row>
    <row r="1035" spans="3:15" ht="13" x14ac:dyDescent="0.25">
      <c r="C1035" s="50"/>
      <c r="G1035" s="54"/>
      <c r="H1035" s="54"/>
      <c r="I1035" s="14"/>
      <c r="J1035" s="14"/>
      <c r="K1035" s="14"/>
      <c r="L1035" s="14"/>
      <c r="M1035" s="14"/>
      <c r="N1035" s="14"/>
      <c r="O1035" s="14"/>
    </row>
    <row r="1036" spans="3:15" ht="13" x14ac:dyDescent="0.25">
      <c r="C1036" s="50"/>
      <c r="G1036" s="54"/>
      <c r="H1036" s="54"/>
      <c r="I1036" s="14"/>
      <c r="J1036" s="14"/>
      <c r="K1036" s="14"/>
      <c r="L1036" s="14"/>
      <c r="M1036" s="14"/>
      <c r="N1036" s="14"/>
      <c r="O1036" s="14"/>
    </row>
    <row r="1037" spans="3:15" ht="13" x14ac:dyDescent="0.25">
      <c r="C1037" s="50"/>
      <c r="G1037" s="54"/>
      <c r="H1037" s="54"/>
      <c r="I1037" s="14"/>
      <c r="J1037" s="14"/>
      <c r="K1037" s="14"/>
      <c r="L1037" s="14"/>
      <c r="M1037" s="14"/>
      <c r="N1037" s="14"/>
      <c r="O1037" s="14"/>
    </row>
    <row r="1038" spans="3:15" ht="13" x14ac:dyDescent="0.25">
      <c r="C1038" s="50"/>
      <c r="G1038" s="54"/>
      <c r="H1038" s="54"/>
      <c r="I1038" s="14"/>
      <c r="J1038" s="14"/>
      <c r="K1038" s="14"/>
      <c r="L1038" s="14"/>
      <c r="M1038" s="14"/>
      <c r="N1038" s="14"/>
      <c r="O1038" s="14"/>
    </row>
    <row r="1039" spans="3:15" ht="13" x14ac:dyDescent="0.25">
      <c r="C1039" s="50"/>
      <c r="G1039" s="54"/>
      <c r="H1039" s="54"/>
      <c r="I1039" s="14"/>
      <c r="J1039" s="14"/>
      <c r="K1039" s="14"/>
      <c r="L1039" s="14"/>
      <c r="M1039" s="14"/>
      <c r="N1039" s="14"/>
      <c r="O1039" s="14"/>
    </row>
    <row r="1040" spans="3:15" ht="13" x14ac:dyDescent="0.25">
      <c r="C1040" s="50"/>
      <c r="G1040" s="54"/>
      <c r="H1040" s="54"/>
      <c r="I1040" s="14"/>
      <c r="J1040" s="14"/>
      <c r="K1040" s="14"/>
      <c r="L1040" s="14"/>
      <c r="M1040" s="14"/>
      <c r="N1040" s="14"/>
      <c r="O1040" s="14"/>
    </row>
    <row r="1041" spans="3:15" ht="13" x14ac:dyDescent="0.25">
      <c r="C1041" s="50"/>
      <c r="G1041" s="54"/>
      <c r="H1041" s="54"/>
      <c r="I1041" s="14"/>
      <c r="J1041" s="14"/>
      <c r="K1041" s="14"/>
      <c r="L1041" s="14"/>
      <c r="M1041" s="14"/>
      <c r="N1041" s="14"/>
      <c r="O1041" s="14"/>
    </row>
    <row r="1042" spans="3:15" ht="13" x14ac:dyDescent="0.25">
      <c r="C1042" s="50"/>
      <c r="G1042" s="54"/>
      <c r="H1042" s="54"/>
      <c r="I1042" s="14"/>
      <c r="J1042" s="14"/>
      <c r="K1042" s="14"/>
      <c r="L1042" s="14"/>
      <c r="M1042" s="14"/>
      <c r="N1042" s="14"/>
      <c r="O1042" s="14"/>
    </row>
    <row r="1043" spans="3:15" ht="13" x14ac:dyDescent="0.25">
      <c r="C1043" s="50"/>
      <c r="G1043" s="54"/>
      <c r="H1043" s="54"/>
      <c r="I1043" s="14"/>
      <c r="J1043" s="14"/>
      <c r="K1043" s="14"/>
      <c r="L1043" s="14"/>
      <c r="M1043" s="14"/>
      <c r="N1043" s="14"/>
      <c r="O1043" s="14"/>
    </row>
    <row r="1044" spans="3:15" ht="13" x14ac:dyDescent="0.25">
      <c r="C1044" s="50"/>
      <c r="G1044" s="54"/>
      <c r="H1044" s="54"/>
      <c r="I1044" s="14"/>
      <c r="J1044" s="14"/>
      <c r="K1044" s="14"/>
      <c r="L1044" s="14"/>
      <c r="M1044" s="14"/>
      <c r="N1044" s="14"/>
      <c r="O1044" s="14"/>
    </row>
    <row r="1045" spans="3:15" ht="13" x14ac:dyDescent="0.25">
      <c r="C1045" s="50"/>
      <c r="G1045" s="54"/>
      <c r="H1045" s="54"/>
      <c r="I1045" s="14"/>
      <c r="J1045" s="14"/>
      <c r="K1045" s="14"/>
      <c r="L1045" s="14"/>
      <c r="M1045" s="14"/>
      <c r="N1045" s="14"/>
      <c r="O1045" s="14"/>
    </row>
    <row r="1046" spans="3:15" ht="13" x14ac:dyDescent="0.25">
      <c r="C1046" s="50"/>
      <c r="G1046" s="54"/>
      <c r="H1046" s="54"/>
      <c r="I1046" s="14"/>
      <c r="J1046" s="14"/>
      <c r="K1046" s="14"/>
      <c r="L1046" s="14"/>
      <c r="M1046" s="14"/>
      <c r="N1046" s="14"/>
      <c r="O1046" s="14"/>
    </row>
    <row r="1047" spans="3:15" ht="13" x14ac:dyDescent="0.25">
      <c r="C1047" s="50"/>
      <c r="G1047" s="54"/>
      <c r="H1047" s="54"/>
      <c r="I1047" s="14"/>
      <c r="J1047" s="14"/>
      <c r="K1047" s="14"/>
      <c r="L1047" s="14"/>
      <c r="M1047" s="14"/>
      <c r="N1047" s="14"/>
      <c r="O1047" s="14"/>
    </row>
    <row r="1048" spans="3:15" ht="13" x14ac:dyDescent="0.25">
      <c r="C1048" s="50"/>
      <c r="G1048" s="54"/>
      <c r="H1048" s="54"/>
      <c r="I1048" s="14"/>
      <c r="J1048" s="14"/>
      <c r="K1048" s="14"/>
      <c r="L1048" s="14"/>
      <c r="M1048" s="14"/>
      <c r="N1048" s="14"/>
      <c r="O1048" s="14"/>
    </row>
    <row r="1049" spans="3:15" ht="13" x14ac:dyDescent="0.25">
      <c r="C1049" s="50"/>
      <c r="G1049" s="54"/>
      <c r="H1049" s="54"/>
      <c r="I1049" s="14"/>
      <c r="J1049" s="14"/>
      <c r="K1049" s="14"/>
      <c r="L1049" s="14"/>
      <c r="M1049" s="14"/>
      <c r="N1049" s="14"/>
      <c r="O1049" s="14"/>
    </row>
    <row r="1050" spans="3:15" ht="13" x14ac:dyDescent="0.25">
      <c r="C1050" s="50"/>
      <c r="G1050" s="54"/>
      <c r="H1050" s="54"/>
      <c r="I1050" s="14"/>
      <c r="J1050" s="14"/>
      <c r="K1050" s="14"/>
      <c r="L1050" s="14"/>
      <c r="M1050" s="14"/>
      <c r="N1050" s="14"/>
      <c r="O1050" s="14"/>
    </row>
    <row r="1051" spans="3:15" ht="13" x14ac:dyDescent="0.25">
      <c r="C1051" s="50"/>
      <c r="G1051" s="54"/>
      <c r="H1051" s="54"/>
      <c r="I1051" s="14"/>
      <c r="J1051" s="14"/>
      <c r="K1051" s="14"/>
      <c r="L1051" s="14"/>
      <c r="M1051" s="14"/>
      <c r="N1051" s="14"/>
      <c r="O1051" s="14"/>
    </row>
    <row r="1052" spans="3:15" ht="13" x14ac:dyDescent="0.25">
      <c r="C1052" s="50"/>
      <c r="G1052" s="54"/>
      <c r="H1052" s="54"/>
      <c r="I1052" s="14"/>
      <c r="J1052" s="14"/>
      <c r="K1052" s="14"/>
      <c r="L1052" s="14"/>
      <c r="M1052" s="14"/>
      <c r="N1052" s="14"/>
      <c r="O1052" s="14"/>
    </row>
    <row r="1053" spans="3:15" ht="13" x14ac:dyDescent="0.25">
      <c r="C1053" s="50"/>
      <c r="G1053" s="54"/>
      <c r="H1053" s="54"/>
      <c r="I1053" s="14"/>
      <c r="J1053" s="14"/>
      <c r="K1053" s="14"/>
      <c r="L1053" s="14"/>
      <c r="M1053" s="14"/>
      <c r="N1053" s="14"/>
      <c r="O1053" s="14"/>
    </row>
    <row r="1054" spans="3:15" ht="13" x14ac:dyDescent="0.25">
      <c r="C1054" s="50"/>
      <c r="G1054" s="54"/>
      <c r="H1054" s="54"/>
      <c r="I1054" s="14"/>
      <c r="J1054" s="14"/>
      <c r="K1054" s="14"/>
      <c r="L1054" s="14"/>
      <c r="M1054" s="14"/>
      <c r="N1054" s="14"/>
      <c r="O1054" s="14"/>
    </row>
    <row r="1055" spans="3:15" ht="13" x14ac:dyDescent="0.25">
      <c r="C1055" s="50"/>
      <c r="G1055" s="54"/>
      <c r="H1055" s="54"/>
      <c r="I1055" s="14"/>
      <c r="J1055" s="14"/>
      <c r="K1055" s="14"/>
      <c r="L1055" s="14"/>
      <c r="M1055" s="14"/>
      <c r="N1055" s="14"/>
      <c r="O1055" s="14"/>
    </row>
    <row r="1056" spans="3:15" ht="13" x14ac:dyDescent="0.25">
      <c r="C1056" s="50"/>
      <c r="G1056" s="54"/>
      <c r="H1056" s="54"/>
      <c r="I1056" s="14"/>
      <c r="J1056" s="14"/>
      <c r="K1056" s="14"/>
      <c r="L1056" s="14"/>
      <c r="M1056" s="14"/>
      <c r="N1056" s="14"/>
      <c r="O1056" s="14"/>
    </row>
    <row r="1057" spans="3:15" ht="13" x14ac:dyDescent="0.25">
      <c r="C1057" s="50"/>
      <c r="G1057" s="54"/>
      <c r="H1057" s="54"/>
      <c r="I1057" s="14"/>
      <c r="J1057" s="14"/>
      <c r="K1057" s="14"/>
      <c r="L1057" s="14"/>
      <c r="M1057" s="14"/>
      <c r="N1057" s="14"/>
      <c r="O1057" s="14"/>
    </row>
    <row r="1058" spans="3:15" ht="13" x14ac:dyDescent="0.25">
      <c r="C1058" s="50"/>
      <c r="G1058" s="54"/>
      <c r="H1058" s="54"/>
      <c r="I1058" s="14"/>
      <c r="J1058" s="14"/>
      <c r="K1058" s="14"/>
      <c r="L1058" s="14"/>
      <c r="M1058" s="14"/>
      <c r="N1058" s="14"/>
      <c r="O1058" s="14"/>
    </row>
    <row r="1059" spans="3:15" ht="13" x14ac:dyDescent="0.25">
      <c r="C1059" s="50"/>
      <c r="G1059" s="54"/>
      <c r="H1059" s="54"/>
      <c r="I1059" s="14"/>
      <c r="J1059" s="14"/>
      <c r="K1059" s="14"/>
      <c r="L1059" s="14"/>
      <c r="M1059" s="14"/>
      <c r="N1059" s="14"/>
      <c r="O1059" s="14"/>
    </row>
    <row r="1060" spans="3:15" ht="13" x14ac:dyDescent="0.25">
      <c r="C1060" s="50"/>
      <c r="G1060" s="54"/>
      <c r="H1060" s="54"/>
      <c r="I1060" s="14"/>
      <c r="J1060" s="14"/>
      <c r="K1060" s="14"/>
      <c r="L1060" s="14"/>
      <c r="M1060" s="14"/>
      <c r="N1060" s="14"/>
      <c r="O1060" s="14"/>
    </row>
    <row r="1061" spans="3:15" ht="13" x14ac:dyDescent="0.25">
      <c r="C1061" s="50"/>
      <c r="G1061" s="54"/>
      <c r="H1061" s="54"/>
      <c r="I1061" s="14"/>
      <c r="J1061" s="14"/>
      <c r="K1061" s="14"/>
      <c r="L1061" s="14"/>
      <c r="M1061" s="14"/>
      <c r="N1061" s="14"/>
      <c r="O1061" s="14"/>
    </row>
    <row r="1062" spans="3:15" ht="13" x14ac:dyDescent="0.25">
      <c r="C1062" s="50"/>
      <c r="G1062" s="54"/>
      <c r="H1062" s="54"/>
      <c r="I1062" s="14"/>
      <c r="J1062" s="14"/>
      <c r="K1062" s="14"/>
      <c r="L1062" s="14"/>
      <c r="M1062" s="14"/>
      <c r="N1062" s="14"/>
      <c r="O1062" s="14"/>
    </row>
    <row r="1063" spans="3:15" ht="13" x14ac:dyDescent="0.25">
      <c r="C1063" s="50"/>
      <c r="G1063" s="54"/>
      <c r="H1063" s="54"/>
      <c r="I1063" s="14"/>
      <c r="J1063" s="14"/>
      <c r="K1063" s="14"/>
      <c r="L1063" s="14"/>
      <c r="M1063" s="14"/>
      <c r="N1063" s="14"/>
      <c r="O1063" s="14"/>
    </row>
    <row r="1064" spans="3:15" ht="13" x14ac:dyDescent="0.25">
      <c r="C1064" s="50"/>
      <c r="G1064" s="54"/>
      <c r="H1064" s="54"/>
      <c r="I1064" s="14"/>
      <c r="J1064" s="14"/>
      <c r="K1064" s="14"/>
      <c r="L1064" s="14"/>
      <c r="M1064" s="14"/>
      <c r="N1064" s="14"/>
      <c r="O1064" s="14"/>
    </row>
    <row r="1065" spans="3:15" ht="13" x14ac:dyDescent="0.25">
      <c r="C1065" s="50"/>
      <c r="G1065" s="54"/>
      <c r="H1065" s="54"/>
      <c r="I1065" s="14"/>
      <c r="J1065" s="14"/>
      <c r="K1065" s="14"/>
      <c r="L1065" s="14"/>
      <c r="M1065" s="14"/>
      <c r="N1065" s="14"/>
      <c r="O1065" s="14"/>
    </row>
    <row r="1066" spans="3:15" ht="13" x14ac:dyDescent="0.25">
      <c r="C1066" s="50"/>
      <c r="G1066" s="54"/>
      <c r="H1066" s="54"/>
      <c r="I1066" s="14"/>
      <c r="J1066" s="14"/>
      <c r="K1066" s="14"/>
      <c r="L1066" s="14"/>
      <c r="M1066" s="14"/>
      <c r="N1066" s="14"/>
      <c r="O1066" s="14"/>
    </row>
    <row r="1067" spans="3:15" ht="13" x14ac:dyDescent="0.25">
      <c r="C1067" s="50"/>
      <c r="G1067" s="54"/>
      <c r="H1067" s="54"/>
      <c r="I1067" s="14"/>
      <c r="J1067" s="14"/>
      <c r="K1067" s="14"/>
      <c r="L1067" s="14"/>
      <c r="M1067" s="14"/>
      <c r="N1067" s="14"/>
      <c r="O1067" s="14"/>
    </row>
    <row r="1068" spans="3:15" ht="13" x14ac:dyDescent="0.25">
      <c r="C1068" s="50"/>
      <c r="G1068" s="54"/>
      <c r="H1068" s="54"/>
      <c r="I1068" s="14"/>
      <c r="J1068" s="14"/>
      <c r="K1068" s="14"/>
      <c r="L1068" s="14"/>
      <c r="M1068" s="14"/>
      <c r="N1068" s="14"/>
      <c r="O1068" s="14"/>
    </row>
    <row r="1069" spans="3:15" ht="13" x14ac:dyDescent="0.25">
      <c r="C1069" s="50"/>
      <c r="G1069" s="54"/>
      <c r="H1069" s="54"/>
      <c r="I1069" s="14"/>
      <c r="J1069" s="14"/>
      <c r="K1069" s="14"/>
      <c r="L1069" s="14"/>
      <c r="M1069" s="14"/>
      <c r="N1069" s="14"/>
      <c r="O1069" s="14"/>
    </row>
    <row r="1070" spans="3:15" ht="13" x14ac:dyDescent="0.25">
      <c r="C1070" s="50"/>
      <c r="G1070" s="54"/>
      <c r="H1070" s="54"/>
      <c r="I1070" s="14"/>
      <c r="J1070" s="14"/>
      <c r="K1070" s="14"/>
      <c r="L1070" s="14"/>
      <c r="M1070" s="14"/>
      <c r="N1070" s="14"/>
      <c r="O1070" s="14"/>
    </row>
    <row r="1071" spans="3:15" ht="13" x14ac:dyDescent="0.25">
      <c r="C1071" s="50"/>
      <c r="G1071" s="54"/>
      <c r="H1071" s="54"/>
      <c r="I1071" s="14"/>
      <c r="J1071" s="14"/>
      <c r="K1071" s="14"/>
      <c r="L1071" s="14"/>
      <c r="M1071" s="14"/>
      <c r="N1071" s="14"/>
      <c r="O1071" s="14"/>
    </row>
    <row r="1072" spans="3:15" ht="13" x14ac:dyDescent="0.25">
      <c r="C1072" s="50"/>
      <c r="G1072" s="54"/>
      <c r="H1072" s="54"/>
      <c r="I1072" s="14"/>
      <c r="J1072" s="14"/>
      <c r="K1072" s="14"/>
      <c r="L1072" s="14"/>
      <c r="M1072" s="14"/>
      <c r="N1072" s="14"/>
      <c r="O1072" s="14"/>
    </row>
    <row r="1073" spans="3:15" ht="13" x14ac:dyDescent="0.25">
      <c r="C1073" s="50"/>
      <c r="G1073" s="54"/>
      <c r="H1073" s="54"/>
      <c r="I1073" s="14"/>
      <c r="J1073" s="14"/>
      <c r="K1073" s="14"/>
      <c r="L1073" s="14"/>
      <c r="M1073" s="14"/>
      <c r="N1073" s="14"/>
      <c r="O1073" s="14"/>
    </row>
    <row r="1074" spans="3:15" ht="13" x14ac:dyDescent="0.25">
      <c r="C1074" s="50"/>
      <c r="G1074" s="54"/>
      <c r="H1074" s="54"/>
      <c r="I1074" s="14"/>
      <c r="J1074" s="14"/>
      <c r="K1074" s="14"/>
      <c r="L1074" s="14"/>
      <c r="M1074" s="14"/>
      <c r="N1074" s="14"/>
      <c r="O1074" s="14"/>
    </row>
    <row r="1075" spans="3:15" ht="13" x14ac:dyDescent="0.25">
      <c r="C1075" s="50"/>
      <c r="G1075" s="54"/>
      <c r="H1075" s="54"/>
      <c r="I1075" s="14"/>
      <c r="J1075" s="14"/>
      <c r="K1075" s="14"/>
      <c r="L1075" s="14"/>
      <c r="M1075" s="14"/>
      <c r="N1075" s="14"/>
      <c r="O1075" s="14"/>
    </row>
    <row r="1076" spans="3:15" ht="13" x14ac:dyDescent="0.25">
      <c r="C1076" s="50"/>
      <c r="G1076" s="54"/>
      <c r="H1076" s="54"/>
      <c r="I1076" s="14"/>
      <c r="J1076" s="14"/>
      <c r="K1076" s="14"/>
      <c r="L1076" s="14"/>
      <c r="M1076" s="14"/>
      <c r="N1076" s="14"/>
      <c r="O1076" s="14"/>
    </row>
    <row r="1077" spans="3:15" ht="13" x14ac:dyDescent="0.25">
      <c r="C1077" s="50"/>
      <c r="G1077" s="54"/>
      <c r="H1077" s="54"/>
      <c r="I1077" s="14"/>
      <c r="J1077" s="14"/>
      <c r="K1077" s="14"/>
      <c r="L1077" s="14"/>
      <c r="M1077" s="14"/>
      <c r="N1077" s="14"/>
      <c r="O1077" s="14"/>
    </row>
    <row r="1078" spans="3:15" ht="13" x14ac:dyDescent="0.25">
      <c r="C1078" s="50"/>
      <c r="G1078" s="54"/>
      <c r="H1078" s="54"/>
      <c r="I1078" s="14"/>
      <c r="J1078" s="14"/>
      <c r="K1078" s="14"/>
      <c r="L1078" s="14"/>
      <c r="M1078" s="14"/>
      <c r="N1078" s="14"/>
      <c r="O1078" s="14"/>
    </row>
    <row r="1079" spans="3:15" ht="13" x14ac:dyDescent="0.25">
      <c r="C1079" s="50"/>
      <c r="G1079" s="54"/>
      <c r="H1079" s="54"/>
      <c r="I1079" s="14"/>
      <c r="J1079" s="14"/>
      <c r="K1079" s="14"/>
      <c r="L1079" s="14"/>
      <c r="M1079" s="14"/>
      <c r="N1079" s="14"/>
      <c r="O1079" s="14"/>
    </row>
    <row r="1080" spans="3:15" ht="13" x14ac:dyDescent="0.25">
      <c r="C1080" s="50"/>
      <c r="G1080" s="54"/>
      <c r="H1080" s="54"/>
      <c r="I1080" s="14"/>
      <c r="J1080" s="14"/>
      <c r="K1080" s="14"/>
      <c r="L1080" s="14"/>
      <c r="M1080" s="14"/>
      <c r="N1080" s="14"/>
      <c r="O1080" s="14"/>
    </row>
    <row r="1081" spans="3:15" ht="13" x14ac:dyDescent="0.25">
      <c r="C1081" s="50"/>
      <c r="G1081" s="54"/>
      <c r="H1081" s="54"/>
      <c r="I1081" s="14"/>
      <c r="J1081" s="14"/>
      <c r="K1081" s="14"/>
      <c r="L1081" s="14"/>
      <c r="M1081" s="14"/>
      <c r="N1081" s="14"/>
      <c r="O1081" s="14"/>
    </row>
    <row r="1082" spans="3:15" ht="13" x14ac:dyDescent="0.25">
      <c r="C1082" s="50"/>
      <c r="G1082" s="54"/>
      <c r="H1082" s="54"/>
      <c r="I1082" s="14"/>
      <c r="J1082" s="14"/>
      <c r="K1082" s="14"/>
      <c r="L1082" s="14"/>
      <c r="M1082" s="14"/>
      <c r="N1082" s="14"/>
      <c r="O1082" s="14"/>
    </row>
    <row r="1083" spans="3:15" ht="13" x14ac:dyDescent="0.25">
      <c r="C1083" s="50"/>
      <c r="G1083" s="54"/>
      <c r="H1083" s="54"/>
      <c r="I1083" s="14"/>
      <c r="J1083" s="14"/>
      <c r="K1083" s="14"/>
      <c r="L1083" s="14"/>
      <c r="M1083" s="14"/>
      <c r="N1083" s="14"/>
      <c r="O1083" s="14"/>
    </row>
    <row r="1084" spans="3:15" ht="13" x14ac:dyDescent="0.25">
      <c r="C1084" s="50"/>
      <c r="G1084" s="54"/>
      <c r="H1084" s="54"/>
      <c r="I1084" s="14"/>
      <c r="J1084" s="14"/>
      <c r="K1084" s="14"/>
      <c r="L1084" s="14"/>
      <c r="M1084" s="14"/>
      <c r="N1084" s="14"/>
      <c r="O1084" s="14"/>
    </row>
    <row r="1085" spans="3:15" ht="13" x14ac:dyDescent="0.25">
      <c r="C1085" s="50"/>
      <c r="G1085" s="54"/>
      <c r="H1085" s="54"/>
      <c r="I1085" s="14"/>
      <c r="J1085" s="14"/>
      <c r="K1085" s="14"/>
      <c r="L1085" s="14"/>
      <c r="M1085" s="14"/>
      <c r="N1085" s="14"/>
      <c r="O1085" s="14"/>
    </row>
    <row r="1086" spans="3:15" ht="13" x14ac:dyDescent="0.25">
      <c r="C1086" s="50"/>
      <c r="G1086" s="54"/>
      <c r="H1086" s="54"/>
      <c r="I1086" s="14"/>
      <c r="J1086" s="14"/>
      <c r="K1086" s="14"/>
      <c r="L1086" s="14"/>
      <c r="M1086" s="14"/>
      <c r="N1086" s="14"/>
      <c r="O1086" s="14"/>
    </row>
    <row r="1087" spans="3:15" ht="13" x14ac:dyDescent="0.25">
      <c r="C1087" s="50"/>
      <c r="G1087" s="54"/>
      <c r="H1087" s="54"/>
      <c r="I1087" s="14"/>
      <c r="J1087" s="14"/>
      <c r="K1087" s="14"/>
      <c r="L1087" s="14"/>
      <c r="M1087" s="14"/>
      <c r="N1087" s="14"/>
      <c r="O1087" s="14"/>
    </row>
    <row r="1088" spans="3:15" ht="13" x14ac:dyDescent="0.25">
      <c r="C1088" s="50"/>
      <c r="G1088" s="54"/>
      <c r="H1088" s="54"/>
      <c r="I1088" s="14"/>
      <c r="J1088" s="14"/>
      <c r="K1088" s="14"/>
      <c r="L1088" s="14"/>
      <c r="M1088" s="14"/>
      <c r="N1088" s="14"/>
      <c r="O1088" s="14"/>
    </row>
    <row r="1089" spans="3:15" ht="13" x14ac:dyDescent="0.25">
      <c r="C1089" s="50"/>
      <c r="G1089" s="54"/>
      <c r="H1089" s="54"/>
      <c r="I1089" s="14"/>
      <c r="J1089" s="14"/>
      <c r="K1089" s="14"/>
      <c r="L1089" s="14"/>
      <c r="M1089" s="14"/>
      <c r="N1089" s="14"/>
      <c r="O1089" s="14"/>
    </row>
    <row r="1090" spans="3:15" ht="13" x14ac:dyDescent="0.25">
      <c r="C1090" s="50"/>
      <c r="G1090" s="54"/>
      <c r="H1090" s="54"/>
      <c r="I1090" s="14"/>
      <c r="J1090" s="14"/>
      <c r="K1090" s="14"/>
      <c r="L1090" s="14"/>
      <c r="M1090" s="14"/>
      <c r="N1090" s="14"/>
      <c r="O1090" s="14"/>
    </row>
    <row r="1091" spans="3:15" ht="13" x14ac:dyDescent="0.25">
      <c r="C1091" s="50"/>
      <c r="G1091" s="54"/>
      <c r="H1091" s="54"/>
      <c r="I1091" s="14"/>
      <c r="J1091" s="14"/>
      <c r="K1091" s="14"/>
      <c r="L1091" s="14"/>
      <c r="M1091" s="14"/>
      <c r="N1091" s="14"/>
      <c r="O1091" s="14"/>
    </row>
    <row r="1092" spans="3:15" ht="13" x14ac:dyDescent="0.25">
      <c r="C1092" s="50"/>
      <c r="G1092" s="54"/>
      <c r="H1092" s="54"/>
      <c r="I1092" s="14"/>
      <c r="J1092" s="14"/>
      <c r="K1092" s="14"/>
      <c r="L1092" s="14"/>
      <c r="M1092" s="14"/>
      <c r="N1092" s="14"/>
      <c r="O1092" s="14"/>
    </row>
    <row r="1093" spans="3:15" ht="13" x14ac:dyDescent="0.25">
      <c r="C1093" s="50"/>
      <c r="G1093" s="54"/>
      <c r="H1093" s="54"/>
      <c r="I1093" s="14"/>
      <c r="J1093" s="14"/>
      <c r="K1093" s="14"/>
      <c r="L1093" s="14"/>
      <c r="M1093" s="14"/>
      <c r="N1093" s="14"/>
      <c r="O1093" s="14"/>
    </row>
    <row r="1094" spans="3:15" ht="13" x14ac:dyDescent="0.25">
      <c r="C1094" s="50"/>
      <c r="G1094" s="54"/>
      <c r="H1094" s="54"/>
      <c r="I1094" s="14"/>
      <c r="J1094" s="14"/>
      <c r="K1094" s="14"/>
      <c r="L1094" s="14"/>
      <c r="M1094" s="14"/>
      <c r="N1094" s="14"/>
      <c r="O1094" s="14"/>
    </row>
    <row r="1095" spans="3:15" ht="13" x14ac:dyDescent="0.25">
      <c r="C1095" s="50"/>
      <c r="G1095" s="54"/>
      <c r="H1095" s="54"/>
      <c r="I1095" s="14"/>
      <c r="J1095" s="14"/>
      <c r="K1095" s="14"/>
      <c r="L1095" s="14"/>
      <c r="M1095" s="14"/>
      <c r="N1095" s="14"/>
      <c r="O1095" s="14"/>
    </row>
    <row r="1096" spans="3:15" ht="13" x14ac:dyDescent="0.25">
      <c r="C1096" s="50"/>
      <c r="G1096" s="54"/>
      <c r="H1096" s="54"/>
      <c r="I1096" s="14"/>
      <c r="J1096" s="14"/>
      <c r="K1096" s="14"/>
      <c r="L1096" s="14"/>
      <c r="M1096" s="14"/>
      <c r="N1096" s="14"/>
      <c r="O1096" s="14"/>
    </row>
    <row r="1097" spans="3:15" ht="13" x14ac:dyDescent="0.25">
      <c r="C1097" s="50"/>
      <c r="G1097" s="54"/>
      <c r="H1097" s="54"/>
      <c r="I1097" s="14"/>
      <c r="J1097" s="14"/>
      <c r="K1097" s="14"/>
      <c r="L1097" s="14"/>
      <c r="M1097" s="14"/>
      <c r="N1097" s="14"/>
      <c r="O1097" s="14"/>
    </row>
    <row r="1098" spans="3:15" ht="13" x14ac:dyDescent="0.25">
      <c r="C1098" s="50"/>
      <c r="G1098" s="54"/>
      <c r="H1098" s="54"/>
      <c r="I1098" s="14"/>
      <c r="J1098" s="14"/>
      <c r="K1098" s="14"/>
      <c r="L1098" s="14"/>
      <c r="M1098" s="14"/>
      <c r="N1098" s="14"/>
      <c r="O1098" s="14"/>
    </row>
    <row r="1099" spans="3:15" ht="13" x14ac:dyDescent="0.25">
      <c r="C1099" s="50"/>
      <c r="G1099" s="54"/>
      <c r="H1099" s="54"/>
      <c r="I1099" s="14"/>
      <c r="J1099" s="14"/>
      <c r="K1099" s="14"/>
      <c r="L1099" s="14"/>
      <c r="M1099" s="14"/>
      <c r="N1099" s="14"/>
      <c r="O1099" s="14"/>
    </row>
    <row r="1100" spans="3:15" ht="13" x14ac:dyDescent="0.25">
      <c r="C1100" s="50"/>
      <c r="G1100" s="54"/>
      <c r="H1100" s="54"/>
      <c r="I1100" s="14"/>
      <c r="J1100" s="14"/>
      <c r="K1100" s="14"/>
      <c r="L1100" s="14"/>
      <c r="M1100" s="14"/>
      <c r="N1100" s="14"/>
      <c r="O1100" s="14"/>
    </row>
    <row r="1101" spans="3:15" ht="13" x14ac:dyDescent="0.25">
      <c r="C1101" s="50"/>
      <c r="G1101" s="54"/>
      <c r="H1101" s="54"/>
      <c r="I1101" s="14"/>
      <c r="J1101" s="14"/>
      <c r="K1101" s="14"/>
      <c r="L1101" s="14"/>
      <c r="M1101" s="14"/>
      <c r="N1101" s="14"/>
      <c r="O1101" s="14"/>
    </row>
    <row r="1102" spans="3:15" ht="13" x14ac:dyDescent="0.25">
      <c r="C1102" s="50"/>
      <c r="G1102" s="54"/>
      <c r="H1102" s="54"/>
      <c r="I1102" s="14"/>
      <c r="J1102" s="14"/>
      <c r="K1102" s="14"/>
      <c r="L1102" s="14"/>
      <c r="M1102" s="14"/>
      <c r="N1102" s="14"/>
      <c r="O1102" s="14"/>
    </row>
    <row r="1103" spans="3:15" ht="13" x14ac:dyDescent="0.25">
      <c r="C1103" s="50"/>
      <c r="G1103" s="54"/>
      <c r="H1103" s="54"/>
      <c r="I1103" s="14"/>
      <c r="J1103" s="14"/>
      <c r="K1103" s="14"/>
      <c r="L1103" s="14"/>
      <c r="M1103" s="14"/>
      <c r="N1103" s="14"/>
      <c r="O1103" s="14"/>
    </row>
    <row r="1104" spans="3:15" ht="13" x14ac:dyDescent="0.25">
      <c r="C1104" s="50"/>
      <c r="G1104" s="54"/>
      <c r="H1104" s="54"/>
      <c r="I1104" s="14"/>
      <c r="J1104" s="14"/>
      <c r="K1104" s="14"/>
      <c r="L1104" s="14"/>
      <c r="M1104" s="14"/>
      <c r="N1104" s="14"/>
      <c r="O1104" s="14"/>
    </row>
    <row r="1105" spans="3:15" ht="13" x14ac:dyDescent="0.25">
      <c r="C1105" s="50"/>
      <c r="G1105" s="54"/>
      <c r="H1105" s="54"/>
      <c r="I1105" s="14"/>
      <c r="J1105" s="14"/>
      <c r="K1105" s="14"/>
      <c r="L1105" s="14"/>
      <c r="M1105" s="14"/>
      <c r="N1105" s="14"/>
      <c r="O1105" s="14"/>
    </row>
    <row r="1106" spans="3:15" ht="13" x14ac:dyDescent="0.25">
      <c r="C1106" s="50"/>
      <c r="G1106" s="54"/>
      <c r="H1106" s="54"/>
      <c r="I1106" s="14"/>
      <c r="J1106" s="14"/>
      <c r="K1106" s="14"/>
      <c r="L1106" s="14"/>
      <c r="M1106" s="14"/>
      <c r="N1106" s="14"/>
      <c r="O1106" s="14"/>
    </row>
    <row r="1107" spans="3:15" ht="13" x14ac:dyDescent="0.25">
      <c r="C1107" s="50"/>
      <c r="G1107" s="54"/>
      <c r="H1107" s="54"/>
      <c r="I1107" s="14"/>
      <c r="J1107" s="14"/>
      <c r="K1107" s="14"/>
      <c r="L1107" s="14"/>
      <c r="M1107" s="14"/>
      <c r="N1107" s="14"/>
      <c r="O1107" s="14"/>
    </row>
    <row r="1108" spans="3:15" ht="13" x14ac:dyDescent="0.25">
      <c r="C1108" s="50"/>
      <c r="G1108" s="54"/>
      <c r="H1108" s="54"/>
      <c r="I1108" s="14"/>
      <c r="J1108" s="14"/>
      <c r="K1108" s="14"/>
      <c r="L1108" s="14"/>
      <c r="M1108" s="14"/>
      <c r="N1108" s="14"/>
      <c r="O1108" s="14"/>
    </row>
    <row r="1109" spans="3:15" ht="13" x14ac:dyDescent="0.25">
      <c r="C1109" s="50"/>
      <c r="G1109" s="54"/>
      <c r="H1109" s="54"/>
      <c r="I1109" s="14"/>
      <c r="J1109" s="14"/>
      <c r="K1109" s="14"/>
      <c r="L1109" s="14"/>
      <c r="M1109" s="14"/>
      <c r="N1109" s="14"/>
      <c r="O1109" s="14"/>
    </row>
    <row r="1110" spans="3:15" ht="13" x14ac:dyDescent="0.25">
      <c r="C1110" s="50"/>
      <c r="G1110" s="54"/>
      <c r="H1110" s="54"/>
      <c r="I1110" s="14"/>
      <c r="J1110" s="14"/>
      <c r="K1110" s="14"/>
      <c r="L1110" s="14"/>
      <c r="M1110" s="14"/>
      <c r="N1110" s="14"/>
      <c r="O1110" s="14"/>
    </row>
    <row r="1111" spans="3:15" ht="13" x14ac:dyDescent="0.25">
      <c r="C1111" s="50"/>
      <c r="G1111" s="54"/>
      <c r="H1111" s="54"/>
      <c r="I1111" s="14"/>
      <c r="J1111" s="14"/>
      <c r="K1111" s="14"/>
      <c r="L1111" s="14"/>
      <c r="M1111" s="14"/>
      <c r="N1111" s="14"/>
      <c r="O1111" s="14"/>
    </row>
    <row r="1112" spans="3:15" ht="13" x14ac:dyDescent="0.25">
      <c r="C1112" s="50"/>
      <c r="G1112" s="54"/>
      <c r="H1112" s="54"/>
      <c r="I1112" s="14"/>
      <c r="J1112" s="14"/>
      <c r="K1112" s="14"/>
      <c r="L1112" s="14"/>
      <c r="M1112" s="14"/>
      <c r="N1112" s="14"/>
      <c r="O1112" s="14"/>
    </row>
    <row r="1113" spans="3:15" ht="13" x14ac:dyDescent="0.25">
      <c r="C1113" s="50"/>
      <c r="G1113" s="54"/>
      <c r="H1113" s="54"/>
      <c r="I1113" s="14"/>
      <c r="J1113" s="14"/>
      <c r="K1113" s="14"/>
      <c r="L1113" s="14"/>
      <c r="M1113" s="14"/>
      <c r="N1113" s="14"/>
      <c r="O1113" s="14"/>
    </row>
    <row r="1114" spans="3:15" ht="13" x14ac:dyDescent="0.25">
      <c r="C1114" s="50"/>
      <c r="G1114" s="54"/>
      <c r="H1114" s="54"/>
      <c r="I1114" s="14"/>
      <c r="J1114" s="14"/>
      <c r="K1114" s="14"/>
      <c r="L1114" s="14"/>
      <c r="M1114" s="14"/>
      <c r="N1114" s="14"/>
      <c r="O1114" s="14"/>
    </row>
    <row r="1115" spans="3:15" ht="13" x14ac:dyDescent="0.25">
      <c r="C1115" s="50"/>
      <c r="G1115" s="54"/>
      <c r="H1115" s="54"/>
      <c r="I1115" s="14"/>
      <c r="J1115" s="14"/>
      <c r="K1115" s="14"/>
      <c r="L1115" s="14"/>
      <c r="M1115" s="14"/>
      <c r="N1115" s="14"/>
      <c r="O1115" s="14"/>
    </row>
    <row r="1116" spans="3:15" ht="13" x14ac:dyDescent="0.25">
      <c r="C1116" s="50"/>
      <c r="G1116" s="54"/>
      <c r="H1116" s="54"/>
      <c r="I1116" s="14"/>
      <c r="J1116" s="14"/>
      <c r="K1116" s="14"/>
      <c r="L1116" s="14"/>
      <c r="M1116" s="14"/>
      <c r="N1116" s="14"/>
      <c r="O1116" s="14"/>
    </row>
    <row r="1117" spans="3:15" ht="13" x14ac:dyDescent="0.25">
      <c r="C1117" s="50"/>
      <c r="G1117" s="54"/>
      <c r="H1117" s="54"/>
      <c r="I1117" s="14"/>
      <c r="J1117" s="14"/>
      <c r="K1117" s="14"/>
      <c r="L1117" s="14"/>
      <c r="M1117" s="14"/>
      <c r="N1117" s="14"/>
      <c r="O1117" s="14"/>
    </row>
    <row r="1118" spans="3:15" ht="13" x14ac:dyDescent="0.25">
      <c r="C1118" s="50"/>
      <c r="G1118" s="54"/>
      <c r="H1118" s="54"/>
      <c r="I1118" s="14"/>
      <c r="J1118" s="14"/>
      <c r="K1118" s="14"/>
      <c r="L1118" s="14"/>
      <c r="M1118" s="14"/>
      <c r="N1118" s="14"/>
      <c r="O1118" s="14"/>
    </row>
    <row r="1119" spans="3:15" ht="13" x14ac:dyDescent="0.25">
      <c r="C1119" s="50"/>
      <c r="G1119" s="54"/>
      <c r="H1119" s="54"/>
      <c r="I1119" s="14"/>
      <c r="J1119" s="14"/>
      <c r="K1119" s="14"/>
      <c r="L1119" s="14"/>
      <c r="M1119" s="14"/>
      <c r="N1119" s="14"/>
      <c r="O1119" s="14"/>
    </row>
    <row r="1120" spans="3:15" ht="13" x14ac:dyDescent="0.25">
      <c r="C1120" s="50"/>
      <c r="G1120" s="54"/>
      <c r="H1120" s="54"/>
      <c r="I1120" s="14"/>
      <c r="J1120" s="14"/>
      <c r="K1120" s="14"/>
      <c r="L1120" s="14"/>
      <c r="M1120" s="14"/>
      <c r="N1120" s="14"/>
      <c r="O1120" s="14"/>
    </row>
    <row r="1121" spans="3:15" ht="13" x14ac:dyDescent="0.25">
      <c r="C1121" s="50"/>
      <c r="G1121" s="54"/>
      <c r="H1121" s="54"/>
      <c r="I1121" s="14"/>
      <c r="J1121" s="14"/>
      <c r="K1121" s="14"/>
      <c r="L1121" s="14"/>
      <c r="M1121" s="14"/>
      <c r="N1121" s="14"/>
      <c r="O1121" s="14"/>
    </row>
    <row r="1122" spans="3:15" ht="13" x14ac:dyDescent="0.25">
      <c r="C1122" s="50"/>
      <c r="G1122" s="54"/>
      <c r="H1122" s="54"/>
      <c r="I1122" s="14"/>
      <c r="J1122" s="14"/>
      <c r="K1122" s="14"/>
      <c r="L1122" s="14"/>
      <c r="M1122" s="14"/>
      <c r="N1122" s="14"/>
      <c r="O1122" s="14"/>
    </row>
    <row r="1123" spans="3:15" ht="13" x14ac:dyDescent="0.25">
      <c r="C1123" s="50"/>
      <c r="G1123" s="54"/>
      <c r="H1123" s="54"/>
      <c r="I1123" s="14"/>
      <c r="J1123" s="14"/>
      <c r="K1123" s="14"/>
      <c r="L1123" s="14"/>
      <c r="M1123" s="14"/>
      <c r="N1123" s="14"/>
      <c r="O1123" s="14"/>
    </row>
    <row r="1124" spans="3:15" ht="13" x14ac:dyDescent="0.25">
      <c r="C1124" s="50"/>
      <c r="G1124" s="54"/>
      <c r="H1124" s="54"/>
      <c r="I1124" s="14"/>
      <c r="J1124" s="14"/>
      <c r="K1124" s="14"/>
      <c r="L1124" s="14"/>
      <c r="M1124" s="14"/>
      <c r="N1124" s="14"/>
      <c r="O1124" s="14"/>
    </row>
    <row r="1125" spans="3:15" ht="13" x14ac:dyDescent="0.25">
      <c r="C1125" s="50"/>
      <c r="G1125" s="54"/>
      <c r="H1125" s="54"/>
      <c r="I1125" s="14"/>
      <c r="J1125" s="14"/>
      <c r="K1125" s="14"/>
      <c r="L1125" s="14"/>
      <c r="M1125" s="14"/>
      <c r="N1125" s="14"/>
      <c r="O1125" s="14"/>
    </row>
    <row r="1126" spans="3:15" ht="13" x14ac:dyDescent="0.25">
      <c r="C1126" s="50"/>
      <c r="G1126" s="54"/>
      <c r="H1126" s="54"/>
      <c r="I1126" s="14"/>
      <c r="J1126" s="14"/>
      <c r="K1126" s="14"/>
      <c r="L1126" s="14"/>
      <c r="M1126" s="14"/>
      <c r="N1126" s="14"/>
      <c r="O1126" s="14"/>
    </row>
    <row r="1127" spans="3:15" ht="13" x14ac:dyDescent="0.25">
      <c r="C1127" s="50"/>
      <c r="G1127" s="54"/>
      <c r="H1127" s="54"/>
      <c r="I1127" s="14"/>
      <c r="J1127" s="14"/>
      <c r="K1127" s="14"/>
      <c r="L1127" s="14"/>
      <c r="M1127" s="14"/>
      <c r="N1127" s="14"/>
      <c r="O1127" s="14"/>
    </row>
    <row r="1128" spans="3:15" ht="13" x14ac:dyDescent="0.25">
      <c r="C1128" s="50"/>
      <c r="G1128" s="54"/>
      <c r="H1128" s="54"/>
      <c r="I1128" s="14"/>
      <c r="J1128" s="14"/>
      <c r="K1128" s="14"/>
      <c r="L1128" s="14"/>
      <c r="M1128" s="14"/>
      <c r="N1128" s="14"/>
      <c r="O1128" s="14"/>
    </row>
    <row r="1129" spans="3:15" ht="13" x14ac:dyDescent="0.25">
      <c r="C1129" s="50"/>
      <c r="G1129" s="54"/>
      <c r="H1129" s="54"/>
      <c r="I1129" s="14"/>
      <c r="J1129" s="14"/>
      <c r="K1129" s="14"/>
      <c r="L1129" s="14"/>
      <c r="M1129" s="14"/>
      <c r="N1129" s="14"/>
      <c r="O1129" s="14"/>
    </row>
    <row r="1130" spans="3:15" ht="13" x14ac:dyDescent="0.25">
      <c r="C1130" s="50"/>
      <c r="G1130" s="54"/>
      <c r="H1130" s="54"/>
      <c r="I1130" s="14"/>
      <c r="J1130" s="14"/>
      <c r="K1130" s="14"/>
      <c r="L1130" s="14"/>
      <c r="M1130" s="14"/>
      <c r="N1130" s="14"/>
      <c r="O1130" s="14"/>
    </row>
    <row r="1131" spans="3:15" ht="13" x14ac:dyDescent="0.25">
      <c r="C1131" s="50"/>
      <c r="G1131" s="54"/>
      <c r="H1131" s="54"/>
      <c r="I1131" s="14"/>
      <c r="J1131" s="14"/>
      <c r="K1131" s="14"/>
      <c r="L1131" s="14"/>
      <c r="M1131" s="14"/>
      <c r="N1131" s="14"/>
      <c r="O1131" s="14"/>
    </row>
    <row r="1132" spans="3:15" ht="13" x14ac:dyDescent="0.25">
      <c r="C1132" s="50"/>
      <c r="G1132" s="54"/>
      <c r="H1132" s="54"/>
      <c r="I1132" s="14"/>
      <c r="J1132" s="14"/>
      <c r="K1132" s="14"/>
      <c r="L1132" s="14"/>
      <c r="M1132" s="14"/>
      <c r="N1132" s="14"/>
      <c r="O1132" s="14"/>
    </row>
    <row r="1133" spans="3:15" ht="13" x14ac:dyDescent="0.25">
      <c r="C1133" s="50"/>
      <c r="G1133" s="54"/>
      <c r="H1133" s="54"/>
      <c r="I1133" s="14"/>
      <c r="J1133" s="14"/>
      <c r="K1133" s="14"/>
      <c r="L1133" s="14"/>
      <c r="M1133" s="14"/>
      <c r="N1133" s="14"/>
      <c r="O1133" s="14"/>
    </row>
    <row r="1134" spans="3:15" ht="13" x14ac:dyDescent="0.25">
      <c r="C1134" s="50"/>
      <c r="G1134" s="54"/>
      <c r="H1134" s="54"/>
      <c r="I1134" s="14"/>
      <c r="J1134" s="14"/>
      <c r="K1134" s="14"/>
      <c r="L1134" s="14"/>
      <c r="M1134" s="14"/>
      <c r="N1134" s="14"/>
      <c r="O1134" s="14"/>
    </row>
    <row r="1135" spans="3:15" ht="13" x14ac:dyDescent="0.25">
      <c r="C1135" s="50"/>
      <c r="G1135" s="54"/>
      <c r="H1135" s="54"/>
      <c r="I1135" s="14"/>
      <c r="J1135" s="14"/>
      <c r="K1135" s="14"/>
      <c r="L1135" s="14"/>
      <c r="M1135" s="14"/>
      <c r="N1135" s="14"/>
      <c r="O1135" s="14"/>
    </row>
    <row r="1136" spans="3:15" ht="13" x14ac:dyDescent="0.25">
      <c r="C1136" s="50"/>
      <c r="G1136" s="54"/>
      <c r="H1136" s="54"/>
      <c r="I1136" s="14"/>
      <c r="J1136" s="14"/>
      <c r="K1136" s="14"/>
      <c r="L1136" s="14"/>
      <c r="M1136" s="14"/>
      <c r="N1136" s="14"/>
      <c r="O1136" s="14"/>
    </row>
    <row r="1137" spans="3:15" ht="13" x14ac:dyDescent="0.25">
      <c r="C1137" s="50"/>
      <c r="G1137" s="54"/>
      <c r="H1137" s="54"/>
      <c r="I1137" s="14"/>
      <c r="J1137" s="14"/>
      <c r="K1137" s="14"/>
      <c r="L1137" s="14"/>
      <c r="M1137" s="14"/>
      <c r="N1137" s="14"/>
      <c r="O1137" s="14"/>
    </row>
    <row r="1138" spans="3:15" ht="13" x14ac:dyDescent="0.25">
      <c r="C1138" s="50"/>
      <c r="G1138" s="54"/>
      <c r="H1138" s="54"/>
      <c r="I1138" s="14"/>
      <c r="J1138" s="14"/>
      <c r="K1138" s="14"/>
      <c r="L1138" s="14"/>
      <c r="M1138" s="14"/>
      <c r="N1138" s="14"/>
      <c r="O1138" s="14"/>
    </row>
    <row r="1139" spans="3:15" ht="13" x14ac:dyDescent="0.25">
      <c r="C1139" s="50"/>
      <c r="G1139" s="54"/>
      <c r="H1139" s="54"/>
      <c r="I1139" s="14"/>
      <c r="J1139" s="14"/>
      <c r="K1139" s="14"/>
      <c r="L1139" s="14"/>
      <c r="M1139" s="14"/>
      <c r="N1139" s="14"/>
      <c r="O1139" s="14"/>
    </row>
    <row r="1140" spans="3:15" ht="13" x14ac:dyDescent="0.25">
      <c r="C1140" s="50"/>
      <c r="G1140" s="54"/>
      <c r="H1140" s="54"/>
      <c r="I1140" s="14"/>
      <c r="J1140" s="14"/>
      <c r="K1140" s="14"/>
      <c r="L1140" s="14"/>
      <c r="M1140" s="14"/>
      <c r="N1140" s="14"/>
      <c r="O1140" s="14"/>
    </row>
    <row r="1141" spans="3:15" ht="13" x14ac:dyDescent="0.25">
      <c r="C1141" s="50"/>
      <c r="G1141" s="54"/>
      <c r="H1141" s="54"/>
      <c r="I1141" s="14"/>
      <c r="J1141" s="14"/>
      <c r="K1141" s="14"/>
      <c r="L1141" s="14"/>
      <c r="M1141" s="14"/>
      <c r="N1141" s="14"/>
      <c r="O1141" s="14"/>
    </row>
    <row r="1142" spans="3:15" ht="13" x14ac:dyDescent="0.25">
      <c r="C1142" s="50"/>
      <c r="G1142" s="54"/>
      <c r="H1142" s="54"/>
      <c r="I1142" s="14"/>
      <c r="J1142" s="14"/>
      <c r="K1142" s="14"/>
      <c r="L1142" s="14"/>
      <c r="M1142" s="14"/>
      <c r="N1142" s="14"/>
      <c r="O1142" s="14"/>
    </row>
    <row r="1143" spans="3:15" ht="13" x14ac:dyDescent="0.25">
      <c r="C1143" s="50"/>
      <c r="G1143" s="54"/>
      <c r="H1143" s="54"/>
      <c r="I1143" s="14"/>
      <c r="J1143" s="14"/>
      <c r="K1143" s="14"/>
      <c r="L1143" s="14"/>
      <c r="M1143" s="14"/>
      <c r="N1143" s="14"/>
      <c r="O1143" s="14"/>
    </row>
    <row r="1144" spans="3:15" ht="13" x14ac:dyDescent="0.25">
      <c r="C1144" s="50"/>
      <c r="G1144" s="54"/>
      <c r="H1144" s="54"/>
      <c r="I1144" s="14"/>
      <c r="J1144" s="14"/>
      <c r="K1144" s="14"/>
      <c r="L1144" s="14"/>
      <c r="M1144" s="14"/>
      <c r="N1144" s="14"/>
      <c r="O1144" s="14"/>
    </row>
    <row r="1145" spans="3:15" ht="13" x14ac:dyDescent="0.25">
      <c r="C1145" s="50"/>
      <c r="G1145" s="54"/>
      <c r="H1145" s="54"/>
      <c r="I1145" s="14"/>
      <c r="J1145" s="14"/>
      <c r="K1145" s="14"/>
      <c r="L1145" s="14"/>
      <c r="M1145" s="14"/>
      <c r="N1145" s="14"/>
      <c r="O1145" s="14"/>
    </row>
    <row r="1146" spans="3:15" ht="13" x14ac:dyDescent="0.25">
      <c r="C1146" s="50"/>
      <c r="G1146" s="54"/>
      <c r="H1146" s="54"/>
      <c r="I1146" s="14"/>
      <c r="J1146" s="14"/>
      <c r="K1146" s="14"/>
      <c r="L1146" s="14"/>
      <c r="M1146" s="14"/>
      <c r="N1146" s="14"/>
      <c r="O1146" s="14"/>
    </row>
    <row r="1147" spans="3:15" ht="13" x14ac:dyDescent="0.25">
      <c r="C1147" s="50"/>
      <c r="G1147" s="54"/>
      <c r="H1147" s="54"/>
      <c r="I1147" s="14"/>
      <c r="J1147" s="14"/>
      <c r="K1147" s="14"/>
      <c r="L1147" s="14"/>
      <c r="M1147" s="14"/>
      <c r="N1147" s="14"/>
      <c r="O1147" s="14"/>
    </row>
    <row r="1148" spans="3:15" ht="13" x14ac:dyDescent="0.25">
      <c r="C1148" s="50"/>
      <c r="G1148" s="54"/>
      <c r="H1148" s="54"/>
      <c r="I1148" s="14"/>
      <c r="J1148" s="14"/>
      <c r="K1148" s="14"/>
      <c r="L1148" s="14"/>
      <c r="M1148" s="14"/>
      <c r="N1148" s="14"/>
      <c r="O1148" s="14"/>
    </row>
    <row r="1149" spans="3:15" ht="13" x14ac:dyDescent="0.25">
      <c r="C1149" s="50"/>
      <c r="G1149" s="54"/>
      <c r="H1149" s="54"/>
      <c r="I1149" s="14"/>
      <c r="J1149" s="14"/>
      <c r="K1149" s="14"/>
      <c r="L1149" s="14"/>
      <c r="M1149" s="14"/>
      <c r="N1149" s="14"/>
      <c r="O1149" s="14"/>
    </row>
    <row r="1150" spans="3:15" ht="13" x14ac:dyDescent="0.25">
      <c r="C1150" s="50"/>
      <c r="G1150" s="54"/>
      <c r="H1150" s="54"/>
      <c r="I1150" s="14"/>
      <c r="J1150" s="14"/>
      <c r="K1150" s="14"/>
      <c r="L1150" s="14"/>
      <c r="M1150" s="14"/>
      <c r="N1150" s="14"/>
      <c r="O1150" s="14"/>
    </row>
    <row r="1151" spans="3:15" ht="13" x14ac:dyDescent="0.25">
      <c r="C1151" s="50"/>
      <c r="G1151" s="54"/>
      <c r="H1151" s="54"/>
      <c r="I1151" s="14"/>
      <c r="J1151" s="14"/>
      <c r="K1151" s="14"/>
      <c r="L1151" s="14"/>
      <c r="M1151" s="14"/>
      <c r="N1151" s="14"/>
      <c r="O1151" s="14"/>
    </row>
    <row r="1152" spans="3:15" ht="13" x14ac:dyDescent="0.25">
      <c r="C1152" s="50"/>
      <c r="G1152" s="54"/>
      <c r="H1152" s="54"/>
      <c r="I1152" s="14"/>
      <c r="J1152" s="14"/>
      <c r="K1152" s="14"/>
      <c r="L1152" s="14"/>
      <c r="M1152" s="14"/>
      <c r="N1152" s="14"/>
      <c r="O1152" s="14"/>
    </row>
    <row r="1153" spans="3:15" ht="13" x14ac:dyDescent="0.25">
      <c r="C1153" s="50"/>
      <c r="G1153" s="54"/>
      <c r="H1153" s="54"/>
      <c r="I1153" s="14"/>
      <c r="J1153" s="14"/>
      <c r="K1153" s="14"/>
      <c r="L1153" s="14"/>
      <c r="M1153" s="14"/>
      <c r="N1153" s="14"/>
      <c r="O1153" s="14"/>
    </row>
    <row r="1154" spans="3:15" ht="13" x14ac:dyDescent="0.25">
      <c r="C1154" s="50"/>
      <c r="G1154" s="54"/>
      <c r="H1154" s="54"/>
      <c r="I1154" s="14"/>
      <c r="J1154" s="14"/>
      <c r="K1154" s="14"/>
      <c r="L1154" s="14"/>
      <c r="M1154" s="14"/>
      <c r="N1154" s="14"/>
      <c r="O1154" s="14"/>
    </row>
    <row r="1155" spans="3:15" ht="13" x14ac:dyDescent="0.25">
      <c r="C1155" s="50"/>
      <c r="G1155" s="54"/>
      <c r="H1155" s="54"/>
      <c r="I1155" s="14"/>
      <c r="J1155" s="14"/>
      <c r="K1155" s="14"/>
      <c r="L1155" s="14"/>
      <c r="M1155" s="14"/>
      <c r="N1155" s="14"/>
      <c r="O1155" s="14"/>
    </row>
    <row r="1156" spans="3:15" ht="13" x14ac:dyDescent="0.25">
      <c r="C1156" s="50"/>
      <c r="G1156" s="54"/>
      <c r="H1156" s="54"/>
      <c r="I1156" s="14"/>
      <c r="J1156" s="14"/>
      <c r="K1156" s="14"/>
      <c r="L1156" s="14"/>
      <c r="M1156" s="14"/>
      <c r="N1156" s="14"/>
      <c r="O1156" s="14"/>
    </row>
    <row r="1157" spans="3:15" ht="13" x14ac:dyDescent="0.25">
      <c r="C1157" s="50"/>
      <c r="G1157" s="54"/>
      <c r="H1157" s="54"/>
      <c r="I1157" s="14"/>
      <c r="J1157" s="14"/>
      <c r="K1157" s="14"/>
      <c r="L1157" s="14"/>
      <c r="M1157" s="14"/>
      <c r="N1157" s="14"/>
      <c r="O1157" s="14"/>
    </row>
    <row r="1158" spans="3:15" ht="13" x14ac:dyDescent="0.25">
      <c r="C1158" s="50"/>
      <c r="G1158" s="54"/>
      <c r="H1158" s="54"/>
      <c r="I1158" s="14"/>
      <c r="J1158" s="14"/>
      <c r="K1158" s="14"/>
      <c r="L1158" s="14"/>
      <c r="M1158" s="14"/>
      <c r="N1158" s="14"/>
      <c r="O1158" s="14"/>
    </row>
    <row r="1159" spans="3:15" ht="13" x14ac:dyDescent="0.25">
      <c r="C1159" s="50"/>
      <c r="G1159" s="54"/>
      <c r="H1159" s="54"/>
      <c r="I1159" s="14"/>
      <c r="J1159" s="14"/>
      <c r="K1159" s="14"/>
      <c r="L1159" s="14"/>
      <c r="M1159" s="14"/>
      <c r="N1159" s="14"/>
      <c r="O1159" s="14"/>
    </row>
    <row r="1160" spans="3:15" ht="13" x14ac:dyDescent="0.25">
      <c r="C1160" s="50"/>
      <c r="G1160" s="54"/>
      <c r="H1160" s="54"/>
      <c r="I1160" s="14"/>
      <c r="J1160" s="14"/>
      <c r="K1160" s="14"/>
      <c r="L1160" s="14"/>
      <c r="M1160" s="14"/>
      <c r="N1160" s="14"/>
      <c r="O1160" s="14"/>
    </row>
    <row r="1161" spans="3:15" ht="13" x14ac:dyDescent="0.25">
      <c r="C1161" s="50"/>
      <c r="G1161" s="54"/>
      <c r="H1161" s="54"/>
      <c r="I1161" s="14"/>
      <c r="J1161" s="14"/>
      <c r="K1161" s="14"/>
      <c r="L1161" s="14"/>
      <c r="M1161" s="14"/>
      <c r="N1161" s="14"/>
      <c r="O1161" s="14"/>
    </row>
    <row r="1162" spans="3:15" ht="13" x14ac:dyDescent="0.25">
      <c r="C1162" s="50"/>
      <c r="G1162" s="54"/>
      <c r="H1162" s="54"/>
      <c r="I1162" s="14"/>
      <c r="J1162" s="14"/>
      <c r="K1162" s="14"/>
      <c r="L1162" s="14"/>
      <c r="M1162" s="14"/>
      <c r="N1162" s="14"/>
      <c r="O1162" s="14"/>
    </row>
    <row r="1163" spans="3:15" ht="13" x14ac:dyDescent="0.25">
      <c r="C1163" s="50"/>
      <c r="G1163" s="54"/>
      <c r="H1163" s="54"/>
      <c r="I1163" s="14"/>
      <c r="J1163" s="14"/>
      <c r="K1163" s="14"/>
      <c r="L1163" s="14"/>
      <c r="M1163" s="14"/>
      <c r="N1163" s="14"/>
      <c r="O1163" s="14"/>
    </row>
    <row r="1164" spans="3:15" ht="13" x14ac:dyDescent="0.25">
      <c r="C1164" s="50"/>
      <c r="G1164" s="54"/>
      <c r="H1164" s="54"/>
      <c r="I1164" s="14"/>
      <c r="J1164" s="14"/>
      <c r="K1164" s="14"/>
      <c r="L1164" s="14"/>
      <c r="M1164" s="14"/>
      <c r="N1164" s="14"/>
      <c r="O1164" s="14"/>
    </row>
    <row r="1165" spans="3:15" ht="13" x14ac:dyDescent="0.25">
      <c r="C1165" s="50"/>
      <c r="G1165" s="54"/>
      <c r="H1165" s="54"/>
      <c r="I1165" s="14"/>
      <c r="J1165" s="14"/>
      <c r="K1165" s="14"/>
      <c r="L1165" s="14"/>
      <c r="M1165" s="14"/>
      <c r="N1165" s="14"/>
      <c r="O1165" s="14"/>
    </row>
    <row r="1166" spans="3:15" ht="13" x14ac:dyDescent="0.25">
      <c r="C1166" s="50"/>
      <c r="G1166" s="54"/>
      <c r="H1166" s="54"/>
      <c r="I1166" s="14"/>
      <c r="J1166" s="14"/>
      <c r="K1166" s="14"/>
      <c r="L1166" s="14"/>
      <c r="M1166" s="14"/>
      <c r="N1166" s="14"/>
      <c r="O1166" s="14"/>
    </row>
    <row r="1167" spans="3:15" ht="13" x14ac:dyDescent="0.25">
      <c r="C1167" s="50"/>
      <c r="G1167" s="54"/>
      <c r="H1167" s="54"/>
      <c r="I1167" s="14"/>
      <c r="J1167" s="14"/>
      <c r="K1167" s="14"/>
      <c r="L1167" s="14"/>
      <c r="M1167" s="14"/>
      <c r="N1167" s="14"/>
      <c r="O1167" s="14"/>
    </row>
    <row r="1168" spans="3:15" ht="13" x14ac:dyDescent="0.25">
      <c r="C1168" s="50"/>
      <c r="G1168" s="54"/>
      <c r="H1168" s="54"/>
      <c r="I1168" s="14"/>
      <c r="J1168" s="14"/>
      <c r="K1168" s="14"/>
      <c r="L1168" s="14"/>
      <c r="M1168" s="14"/>
      <c r="N1168" s="14"/>
      <c r="O1168" s="14"/>
    </row>
    <row r="1169" spans="3:15" ht="13" x14ac:dyDescent="0.25">
      <c r="C1169" s="50"/>
      <c r="G1169" s="54"/>
      <c r="H1169" s="54"/>
      <c r="I1169" s="14"/>
      <c r="J1169" s="14"/>
      <c r="K1169" s="14"/>
      <c r="L1169" s="14"/>
      <c r="M1169" s="14"/>
      <c r="N1169" s="14"/>
      <c r="O1169" s="14"/>
    </row>
    <row r="1170" spans="3:15" ht="13" x14ac:dyDescent="0.25">
      <c r="C1170" s="50"/>
      <c r="G1170" s="54"/>
      <c r="H1170" s="54"/>
      <c r="I1170" s="14"/>
      <c r="J1170" s="14"/>
      <c r="K1170" s="14"/>
      <c r="L1170" s="14"/>
      <c r="M1170" s="14"/>
      <c r="N1170" s="14"/>
      <c r="O1170" s="14"/>
    </row>
    <row r="1171" spans="3:15" ht="13" x14ac:dyDescent="0.25">
      <c r="C1171" s="50"/>
      <c r="G1171" s="54"/>
      <c r="H1171" s="54"/>
      <c r="I1171" s="14"/>
      <c r="J1171" s="14"/>
      <c r="K1171" s="14"/>
      <c r="L1171" s="14"/>
      <c r="M1171" s="14"/>
      <c r="N1171" s="14"/>
      <c r="O1171" s="14"/>
    </row>
    <row r="1172" spans="3:15" ht="13" x14ac:dyDescent="0.25">
      <c r="C1172" s="50"/>
      <c r="G1172" s="54"/>
      <c r="H1172" s="54"/>
      <c r="I1172" s="14"/>
      <c r="J1172" s="14"/>
      <c r="K1172" s="14"/>
      <c r="L1172" s="14"/>
      <c r="M1172" s="14"/>
      <c r="N1172" s="14"/>
      <c r="O1172" s="14"/>
    </row>
    <row r="1173" spans="3:15" ht="13" x14ac:dyDescent="0.25">
      <c r="C1173" s="50"/>
      <c r="G1173" s="54"/>
      <c r="H1173" s="54"/>
      <c r="I1173" s="14"/>
      <c r="J1173" s="14"/>
      <c r="K1173" s="14"/>
      <c r="L1173" s="14"/>
      <c r="M1173" s="14"/>
      <c r="N1173" s="14"/>
      <c r="O1173" s="14"/>
    </row>
    <row r="1174" spans="3:15" ht="13" x14ac:dyDescent="0.25">
      <c r="C1174" s="50"/>
      <c r="G1174" s="54"/>
      <c r="H1174" s="54"/>
      <c r="I1174" s="14"/>
      <c r="J1174" s="14"/>
      <c r="K1174" s="14"/>
      <c r="L1174" s="14"/>
      <c r="M1174" s="14"/>
      <c r="N1174" s="14"/>
      <c r="O1174" s="14"/>
    </row>
    <row r="1175" spans="3:15" ht="13" x14ac:dyDescent="0.25">
      <c r="C1175" s="50"/>
      <c r="G1175" s="54"/>
      <c r="H1175" s="54"/>
      <c r="I1175" s="14"/>
      <c r="J1175" s="14"/>
      <c r="K1175" s="14"/>
      <c r="L1175" s="14"/>
      <c r="M1175" s="14"/>
      <c r="N1175" s="14"/>
      <c r="O1175" s="14"/>
    </row>
    <row r="1176" spans="3:15" ht="13" x14ac:dyDescent="0.25">
      <c r="C1176" s="50"/>
      <c r="G1176" s="54"/>
      <c r="H1176" s="54"/>
      <c r="I1176" s="14"/>
      <c r="J1176" s="14"/>
      <c r="K1176" s="14"/>
      <c r="L1176" s="14"/>
      <c r="M1176" s="14"/>
      <c r="N1176" s="14"/>
      <c r="O1176" s="14"/>
    </row>
    <row r="1177" spans="3:15" ht="13" x14ac:dyDescent="0.25">
      <c r="C1177" s="50"/>
      <c r="G1177" s="54"/>
      <c r="H1177" s="54"/>
      <c r="I1177" s="14"/>
      <c r="J1177" s="14"/>
      <c r="K1177" s="14"/>
      <c r="L1177" s="14"/>
      <c r="M1177" s="14"/>
      <c r="N1177" s="14"/>
      <c r="O1177" s="14"/>
    </row>
    <row r="1178" spans="3:15" ht="13" x14ac:dyDescent="0.25">
      <c r="C1178" s="50"/>
      <c r="G1178" s="54"/>
      <c r="H1178" s="54"/>
      <c r="I1178" s="14"/>
      <c r="J1178" s="14"/>
      <c r="K1178" s="14"/>
      <c r="L1178" s="14"/>
      <c r="M1178" s="14"/>
      <c r="N1178" s="14"/>
      <c r="O1178" s="14"/>
    </row>
    <row r="1179" spans="3:15" ht="13" x14ac:dyDescent="0.25">
      <c r="C1179" s="50"/>
      <c r="G1179" s="54"/>
      <c r="H1179" s="54"/>
      <c r="I1179" s="14"/>
      <c r="J1179" s="14"/>
      <c r="K1179" s="14"/>
      <c r="L1179" s="14"/>
      <c r="M1179" s="14"/>
      <c r="N1179" s="14"/>
      <c r="O1179" s="14"/>
    </row>
    <row r="1180" spans="3:15" ht="13" x14ac:dyDescent="0.25">
      <c r="C1180" s="50"/>
      <c r="G1180" s="54"/>
      <c r="H1180" s="54"/>
      <c r="I1180" s="14"/>
      <c r="J1180" s="14"/>
      <c r="K1180" s="14"/>
      <c r="L1180" s="14"/>
      <c r="M1180" s="14"/>
      <c r="N1180" s="14"/>
      <c r="O1180" s="14"/>
    </row>
    <row r="1181" spans="3:15" ht="13" x14ac:dyDescent="0.25">
      <c r="C1181" s="50"/>
      <c r="G1181" s="54"/>
      <c r="H1181" s="54"/>
      <c r="I1181" s="14"/>
      <c r="J1181" s="14"/>
      <c r="K1181" s="14"/>
      <c r="L1181" s="14"/>
      <c r="M1181" s="14"/>
      <c r="N1181" s="14"/>
      <c r="O1181" s="14"/>
    </row>
    <row r="1182" spans="3:15" ht="13" x14ac:dyDescent="0.25">
      <c r="C1182" s="50"/>
      <c r="G1182" s="54"/>
      <c r="H1182" s="54"/>
      <c r="I1182" s="14"/>
      <c r="J1182" s="14"/>
      <c r="K1182" s="14"/>
      <c r="L1182" s="14"/>
      <c r="M1182" s="14"/>
      <c r="N1182" s="14"/>
      <c r="O1182" s="14"/>
    </row>
    <row r="1183" spans="3:15" ht="13" x14ac:dyDescent="0.25">
      <c r="C1183" s="50"/>
      <c r="G1183" s="54"/>
      <c r="H1183" s="54"/>
      <c r="I1183" s="14"/>
      <c r="J1183" s="14"/>
      <c r="K1183" s="14"/>
      <c r="L1183" s="14"/>
      <c r="M1183" s="14"/>
      <c r="N1183" s="14"/>
      <c r="O1183" s="14"/>
    </row>
    <row r="1184" spans="3:15" ht="13" x14ac:dyDescent="0.25">
      <c r="C1184" s="50"/>
      <c r="G1184" s="54"/>
      <c r="H1184" s="54"/>
      <c r="I1184" s="14"/>
      <c r="J1184" s="14"/>
      <c r="K1184" s="14"/>
      <c r="L1184" s="14"/>
      <c r="M1184" s="14"/>
      <c r="N1184" s="14"/>
      <c r="O1184" s="14"/>
    </row>
    <row r="1185" spans="3:15" ht="13" x14ac:dyDescent="0.25">
      <c r="C1185" s="50"/>
      <c r="G1185" s="54"/>
      <c r="H1185" s="54"/>
      <c r="I1185" s="14"/>
      <c r="J1185" s="14"/>
      <c r="K1185" s="14"/>
      <c r="L1185" s="14"/>
      <c r="M1185" s="14"/>
      <c r="N1185" s="14"/>
      <c r="O1185" s="14"/>
    </row>
    <row r="1186" spans="3:15" ht="13" x14ac:dyDescent="0.25">
      <c r="C1186" s="50"/>
      <c r="G1186" s="54"/>
      <c r="H1186" s="54"/>
      <c r="I1186" s="14"/>
      <c r="J1186" s="14"/>
      <c r="K1186" s="14"/>
      <c r="L1186" s="14"/>
      <c r="M1186" s="14"/>
      <c r="N1186" s="14"/>
      <c r="O1186" s="14"/>
    </row>
    <row r="1187" spans="3:15" ht="13" x14ac:dyDescent="0.25">
      <c r="C1187" s="50"/>
      <c r="G1187" s="54"/>
      <c r="H1187" s="54"/>
      <c r="I1187" s="14"/>
      <c r="J1187" s="14"/>
      <c r="K1187" s="14"/>
      <c r="L1187" s="14"/>
      <c r="M1187" s="14"/>
      <c r="N1187" s="14"/>
      <c r="O1187" s="14"/>
    </row>
    <row r="1188" spans="3:15" ht="13" x14ac:dyDescent="0.25">
      <c r="C1188" s="50"/>
      <c r="G1188" s="54"/>
      <c r="H1188" s="54"/>
      <c r="I1188" s="14"/>
      <c r="J1188" s="14"/>
      <c r="K1188" s="14"/>
      <c r="L1188" s="14"/>
      <c r="M1188" s="14"/>
      <c r="N1188" s="14"/>
      <c r="O1188" s="14"/>
    </row>
    <row r="1189" spans="3:15" ht="13" x14ac:dyDescent="0.25">
      <c r="C1189" s="50"/>
      <c r="G1189" s="54"/>
      <c r="H1189" s="54"/>
      <c r="I1189" s="14"/>
      <c r="J1189" s="14"/>
      <c r="K1189" s="14"/>
      <c r="L1189" s="14"/>
      <c r="M1189" s="14"/>
      <c r="N1189" s="14"/>
      <c r="O1189" s="14"/>
    </row>
    <row r="1190" spans="3:15" ht="13" x14ac:dyDescent="0.25">
      <c r="C1190" s="50"/>
      <c r="G1190" s="54"/>
      <c r="H1190" s="54"/>
      <c r="I1190" s="14"/>
      <c r="J1190" s="14"/>
      <c r="K1190" s="14"/>
      <c r="L1190" s="14"/>
      <c r="M1190" s="14"/>
      <c r="N1190" s="14"/>
      <c r="O1190" s="14"/>
    </row>
    <row r="1191" spans="3:15" ht="13" x14ac:dyDescent="0.25">
      <c r="C1191" s="50"/>
      <c r="G1191" s="54"/>
      <c r="H1191" s="54"/>
      <c r="I1191" s="14"/>
      <c r="J1191" s="14"/>
      <c r="K1191" s="14"/>
      <c r="L1191" s="14"/>
      <c r="M1191" s="14"/>
      <c r="N1191" s="14"/>
      <c r="O1191" s="14"/>
    </row>
    <row r="1192" spans="3:15" ht="13" x14ac:dyDescent="0.25">
      <c r="C1192" s="50"/>
      <c r="G1192" s="54"/>
      <c r="H1192" s="54"/>
      <c r="I1192" s="14"/>
      <c r="J1192" s="14"/>
      <c r="K1192" s="14"/>
      <c r="L1192" s="14"/>
      <c r="M1192" s="14"/>
      <c r="N1192" s="14"/>
      <c r="O1192" s="14"/>
    </row>
    <row r="1193" spans="3:15" ht="13" x14ac:dyDescent="0.25">
      <c r="C1193" s="50"/>
      <c r="G1193" s="54"/>
      <c r="H1193" s="54"/>
      <c r="I1193" s="14"/>
      <c r="J1193" s="14"/>
      <c r="K1193" s="14"/>
      <c r="L1193" s="14"/>
      <c r="M1193" s="14"/>
      <c r="N1193" s="14"/>
      <c r="O1193" s="14"/>
    </row>
    <row r="1194" spans="3:15" ht="13" x14ac:dyDescent="0.25">
      <c r="C1194" s="50"/>
      <c r="G1194" s="54"/>
      <c r="H1194" s="54"/>
      <c r="I1194" s="14"/>
      <c r="J1194" s="14"/>
      <c r="K1194" s="14"/>
      <c r="L1194" s="14"/>
      <c r="M1194" s="14"/>
      <c r="N1194" s="14"/>
      <c r="O1194" s="14"/>
    </row>
    <row r="1195" spans="3:15" ht="13" x14ac:dyDescent="0.25">
      <c r="C1195" s="50"/>
      <c r="G1195" s="54"/>
      <c r="H1195" s="54"/>
      <c r="I1195" s="14"/>
      <c r="J1195" s="14"/>
      <c r="K1195" s="14"/>
      <c r="L1195" s="14"/>
      <c r="M1195" s="14"/>
      <c r="N1195" s="14"/>
      <c r="O1195" s="14"/>
    </row>
    <row r="1196" spans="3:15" ht="13" x14ac:dyDescent="0.25">
      <c r="C1196" s="50"/>
      <c r="G1196" s="54"/>
      <c r="H1196" s="54"/>
      <c r="I1196" s="14"/>
      <c r="J1196" s="14"/>
      <c r="K1196" s="14"/>
      <c r="L1196" s="14"/>
      <c r="M1196" s="14"/>
      <c r="N1196" s="14"/>
      <c r="O1196" s="14"/>
    </row>
    <row r="1197" spans="3:15" ht="13" x14ac:dyDescent="0.25">
      <c r="C1197" s="50"/>
      <c r="G1197" s="54"/>
      <c r="H1197" s="54"/>
      <c r="I1197" s="14"/>
      <c r="J1197" s="14"/>
      <c r="K1197" s="14"/>
      <c r="L1197" s="14"/>
      <c r="M1197" s="14"/>
      <c r="N1197" s="14"/>
      <c r="O1197" s="14"/>
    </row>
    <row r="1198" spans="3:15" ht="13" x14ac:dyDescent="0.25">
      <c r="C1198" s="50"/>
      <c r="G1198" s="54"/>
      <c r="H1198" s="54"/>
      <c r="I1198" s="14"/>
      <c r="J1198" s="14"/>
      <c r="K1198" s="14"/>
      <c r="L1198" s="14"/>
      <c r="M1198" s="14"/>
      <c r="N1198" s="14"/>
      <c r="O1198" s="14"/>
    </row>
    <row r="1199" spans="3:15" ht="13" x14ac:dyDescent="0.25">
      <c r="C1199" s="50"/>
      <c r="G1199" s="54"/>
      <c r="H1199" s="54"/>
      <c r="I1199" s="14"/>
      <c r="J1199" s="14"/>
      <c r="K1199" s="14"/>
      <c r="L1199" s="14"/>
      <c r="M1199" s="14"/>
      <c r="N1199" s="14"/>
      <c r="O1199" s="14"/>
    </row>
    <row r="1200" spans="3:15" ht="13" x14ac:dyDescent="0.25">
      <c r="C1200" s="50"/>
      <c r="G1200" s="54"/>
      <c r="H1200" s="54"/>
      <c r="I1200" s="14"/>
      <c r="J1200" s="14"/>
      <c r="K1200" s="14"/>
      <c r="L1200" s="14"/>
      <c r="M1200" s="14"/>
      <c r="N1200" s="14"/>
      <c r="O1200" s="14"/>
    </row>
    <row r="1201" spans="3:15" ht="13" x14ac:dyDescent="0.25">
      <c r="C1201" s="50"/>
      <c r="G1201" s="54"/>
      <c r="H1201" s="54"/>
      <c r="I1201" s="14"/>
      <c r="J1201" s="14"/>
      <c r="K1201" s="14"/>
      <c r="L1201" s="14"/>
      <c r="M1201" s="14"/>
      <c r="N1201" s="14"/>
      <c r="O1201" s="14"/>
    </row>
    <row r="1202" spans="3:15" ht="13" x14ac:dyDescent="0.25">
      <c r="C1202" s="50"/>
      <c r="G1202" s="54"/>
      <c r="H1202" s="54"/>
      <c r="I1202" s="14"/>
      <c r="J1202" s="14"/>
      <c r="K1202" s="14"/>
      <c r="L1202" s="14"/>
      <c r="M1202" s="14"/>
      <c r="N1202" s="14"/>
      <c r="O1202" s="14"/>
    </row>
    <row r="1203" spans="3:15" ht="13" x14ac:dyDescent="0.25">
      <c r="C1203" s="50"/>
      <c r="G1203" s="54"/>
      <c r="H1203" s="54"/>
      <c r="I1203" s="14"/>
      <c r="J1203" s="14"/>
      <c r="K1203" s="14"/>
      <c r="L1203" s="14"/>
      <c r="M1203" s="14"/>
      <c r="N1203" s="14"/>
      <c r="O1203" s="14"/>
    </row>
    <row r="1204" spans="3:15" ht="13" x14ac:dyDescent="0.25">
      <c r="C1204" s="50"/>
      <c r="G1204" s="54"/>
      <c r="H1204" s="54"/>
      <c r="I1204" s="14"/>
      <c r="J1204" s="14"/>
      <c r="K1204" s="14"/>
      <c r="L1204" s="14"/>
      <c r="M1204" s="14"/>
      <c r="N1204" s="14"/>
      <c r="O1204" s="14"/>
    </row>
    <row r="1205" spans="3:15" ht="13" x14ac:dyDescent="0.25">
      <c r="C1205" s="50"/>
      <c r="G1205" s="54"/>
      <c r="H1205" s="54"/>
      <c r="I1205" s="14"/>
      <c r="J1205" s="14"/>
      <c r="K1205" s="14"/>
      <c r="L1205" s="14"/>
      <c r="M1205" s="14"/>
      <c r="N1205" s="14"/>
      <c r="O1205" s="14"/>
    </row>
    <row r="1206" spans="3:15" ht="13" x14ac:dyDescent="0.25">
      <c r="C1206" s="50"/>
      <c r="G1206" s="54"/>
      <c r="H1206" s="54"/>
      <c r="I1206" s="14"/>
      <c r="J1206" s="14"/>
      <c r="K1206" s="14"/>
      <c r="L1206" s="14"/>
      <c r="M1206" s="14"/>
      <c r="N1206" s="14"/>
      <c r="O1206" s="14"/>
    </row>
    <row r="1207" spans="3:15" ht="13" x14ac:dyDescent="0.25">
      <c r="C1207" s="50"/>
      <c r="G1207" s="54"/>
      <c r="H1207" s="54"/>
      <c r="I1207" s="14"/>
      <c r="J1207" s="14"/>
      <c r="K1207" s="14"/>
      <c r="L1207" s="14"/>
      <c r="M1207" s="14"/>
      <c r="N1207" s="14"/>
      <c r="O1207" s="14"/>
    </row>
    <row r="1208" spans="3:15" ht="13" x14ac:dyDescent="0.25">
      <c r="C1208" s="50"/>
      <c r="G1208" s="54"/>
      <c r="H1208" s="54"/>
      <c r="I1208" s="14"/>
      <c r="J1208" s="14"/>
      <c r="K1208" s="14"/>
      <c r="L1208" s="14"/>
      <c r="M1208" s="14"/>
      <c r="N1208" s="14"/>
      <c r="O1208" s="14"/>
    </row>
    <row r="1209" spans="3:15" ht="13" x14ac:dyDescent="0.25">
      <c r="C1209" s="50"/>
      <c r="G1209" s="54"/>
      <c r="H1209" s="54"/>
      <c r="I1209" s="14"/>
      <c r="J1209" s="14"/>
      <c r="K1209" s="14"/>
      <c r="L1209" s="14"/>
      <c r="M1209" s="14"/>
      <c r="N1209" s="14"/>
      <c r="O1209" s="14"/>
    </row>
    <row r="1210" spans="3:15" ht="13" x14ac:dyDescent="0.25">
      <c r="C1210" s="50"/>
      <c r="G1210" s="54"/>
      <c r="H1210" s="54"/>
      <c r="I1210" s="14"/>
      <c r="J1210" s="14"/>
      <c r="K1210" s="14"/>
      <c r="L1210" s="14"/>
      <c r="M1210" s="14"/>
      <c r="N1210" s="14"/>
      <c r="O1210" s="14"/>
    </row>
    <row r="1211" spans="3:15" ht="13" x14ac:dyDescent="0.25">
      <c r="C1211" s="50"/>
      <c r="G1211" s="54"/>
      <c r="H1211" s="54"/>
      <c r="I1211" s="14"/>
      <c r="J1211" s="14"/>
      <c r="K1211" s="14"/>
      <c r="L1211" s="14"/>
      <c r="M1211" s="14"/>
      <c r="N1211" s="14"/>
      <c r="O1211" s="14"/>
    </row>
    <row r="1212" spans="3:15" ht="13" x14ac:dyDescent="0.25">
      <c r="C1212" s="50"/>
      <c r="G1212" s="54"/>
      <c r="H1212" s="54"/>
      <c r="I1212" s="14"/>
      <c r="J1212" s="14"/>
      <c r="K1212" s="14"/>
      <c r="L1212" s="14"/>
      <c r="M1212" s="14"/>
      <c r="N1212" s="14"/>
      <c r="O1212" s="14"/>
    </row>
    <row r="1213" spans="3:15" ht="13" x14ac:dyDescent="0.25">
      <c r="C1213" s="50"/>
      <c r="G1213" s="54"/>
      <c r="H1213" s="54"/>
      <c r="I1213" s="14"/>
      <c r="J1213" s="14"/>
      <c r="K1213" s="14"/>
      <c r="L1213" s="14"/>
      <c r="M1213" s="14"/>
      <c r="N1213" s="14"/>
      <c r="O1213" s="14"/>
    </row>
    <row r="1214" spans="3:15" ht="13" x14ac:dyDescent="0.25">
      <c r="C1214" s="50"/>
      <c r="G1214" s="54"/>
      <c r="H1214" s="54"/>
      <c r="I1214" s="14"/>
      <c r="J1214" s="14"/>
      <c r="K1214" s="14"/>
      <c r="L1214" s="14"/>
      <c r="M1214" s="14"/>
      <c r="N1214" s="14"/>
      <c r="O1214" s="14"/>
    </row>
    <row r="1215" spans="3:15" ht="13" x14ac:dyDescent="0.25">
      <c r="C1215" s="50"/>
      <c r="G1215" s="54"/>
      <c r="H1215" s="54"/>
      <c r="I1215" s="14"/>
      <c r="J1215" s="14"/>
      <c r="K1215" s="14"/>
      <c r="L1215" s="14"/>
      <c r="M1215" s="14"/>
      <c r="N1215" s="14"/>
      <c r="O1215" s="14"/>
    </row>
    <row r="1216" spans="3:15" ht="13" x14ac:dyDescent="0.25">
      <c r="C1216" s="50"/>
      <c r="G1216" s="54"/>
      <c r="H1216" s="54"/>
      <c r="I1216" s="14"/>
      <c r="J1216" s="14"/>
      <c r="K1216" s="14"/>
      <c r="L1216" s="14"/>
      <c r="M1216" s="14"/>
      <c r="N1216" s="14"/>
      <c r="O1216" s="14"/>
    </row>
    <row r="1217" spans="3:15" ht="13" x14ac:dyDescent="0.25">
      <c r="C1217" s="50"/>
      <c r="G1217" s="54"/>
      <c r="H1217" s="54"/>
      <c r="I1217" s="14"/>
      <c r="J1217" s="14"/>
      <c r="K1217" s="14"/>
      <c r="L1217" s="14"/>
      <c r="M1217" s="14"/>
      <c r="N1217" s="14"/>
      <c r="O1217" s="14"/>
    </row>
    <row r="1218" spans="3:15" ht="13" x14ac:dyDescent="0.25">
      <c r="C1218" s="50"/>
      <c r="G1218" s="54"/>
      <c r="H1218" s="54"/>
      <c r="I1218" s="14"/>
      <c r="J1218" s="14"/>
      <c r="K1218" s="14"/>
      <c r="L1218" s="14"/>
      <c r="M1218" s="14"/>
      <c r="N1218" s="14"/>
      <c r="O1218" s="14"/>
    </row>
    <row r="1219" spans="3:15" ht="13" x14ac:dyDescent="0.25">
      <c r="C1219" s="50"/>
      <c r="G1219" s="54"/>
      <c r="H1219" s="54"/>
      <c r="I1219" s="14"/>
      <c r="J1219" s="14"/>
      <c r="K1219" s="14"/>
      <c r="L1219" s="14"/>
      <c r="M1219" s="14"/>
      <c r="N1219" s="14"/>
      <c r="O1219" s="14"/>
    </row>
    <row r="1220" spans="3:15" ht="13" x14ac:dyDescent="0.25">
      <c r="C1220" s="50"/>
      <c r="G1220" s="54"/>
      <c r="H1220" s="54"/>
      <c r="I1220" s="14"/>
      <c r="J1220" s="14"/>
      <c r="K1220" s="14"/>
      <c r="L1220" s="14"/>
      <c r="M1220" s="14"/>
      <c r="N1220" s="14"/>
      <c r="O1220" s="14"/>
    </row>
    <row r="1221" spans="3:15" ht="13" x14ac:dyDescent="0.25">
      <c r="C1221" s="50"/>
      <c r="G1221" s="54"/>
      <c r="H1221" s="54"/>
      <c r="I1221" s="14"/>
      <c r="J1221" s="14"/>
      <c r="K1221" s="14"/>
      <c r="L1221" s="14"/>
      <c r="M1221" s="14"/>
      <c r="N1221" s="14"/>
      <c r="O1221" s="14"/>
    </row>
    <row r="1222" spans="3:15" ht="13" x14ac:dyDescent="0.25">
      <c r="C1222" s="50"/>
      <c r="G1222" s="54"/>
      <c r="H1222" s="54"/>
      <c r="I1222" s="14"/>
      <c r="J1222" s="14"/>
      <c r="K1222" s="14"/>
      <c r="L1222" s="14"/>
      <c r="M1222" s="14"/>
      <c r="N1222" s="14"/>
      <c r="O1222" s="14"/>
    </row>
    <row r="1223" spans="3:15" ht="13" x14ac:dyDescent="0.25">
      <c r="C1223" s="50"/>
      <c r="G1223" s="54"/>
      <c r="H1223" s="54"/>
      <c r="I1223" s="14"/>
      <c r="J1223" s="14"/>
      <c r="K1223" s="14"/>
      <c r="L1223" s="14"/>
      <c r="M1223" s="14"/>
      <c r="N1223" s="14"/>
      <c r="O1223" s="14"/>
    </row>
    <row r="1224" spans="3:15" ht="13" x14ac:dyDescent="0.25">
      <c r="C1224" s="50"/>
      <c r="G1224" s="54"/>
      <c r="H1224" s="54"/>
      <c r="I1224" s="14"/>
      <c r="J1224" s="14"/>
      <c r="K1224" s="14"/>
      <c r="L1224" s="14"/>
      <c r="M1224" s="14"/>
      <c r="N1224" s="14"/>
      <c r="O1224" s="14"/>
    </row>
    <row r="1225" spans="3:15" ht="13" x14ac:dyDescent="0.25">
      <c r="C1225" s="50"/>
      <c r="G1225" s="54"/>
      <c r="H1225" s="54"/>
      <c r="I1225" s="14"/>
      <c r="J1225" s="14"/>
      <c r="K1225" s="14"/>
      <c r="L1225" s="14"/>
      <c r="M1225" s="14"/>
      <c r="N1225" s="14"/>
      <c r="O1225" s="14"/>
    </row>
    <row r="1226" spans="3:15" ht="13" x14ac:dyDescent="0.25">
      <c r="C1226" s="50"/>
      <c r="G1226" s="54"/>
      <c r="H1226" s="54"/>
      <c r="I1226" s="14"/>
      <c r="J1226" s="14"/>
      <c r="K1226" s="14"/>
      <c r="L1226" s="14"/>
      <c r="M1226" s="14"/>
      <c r="N1226" s="14"/>
      <c r="O1226" s="14"/>
    </row>
    <row r="1227" spans="3:15" ht="13" x14ac:dyDescent="0.25">
      <c r="C1227" s="50"/>
      <c r="G1227" s="54"/>
      <c r="H1227" s="54"/>
      <c r="I1227" s="14"/>
      <c r="J1227" s="14"/>
      <c r="K1227" s="14"/>
      <c r="L1227" s="14"/>
      <c r="M1227" s="14"/>
      <c r="N1227" s="14"/>
      <c r="O1227" s="14"/>
    </row>
    <row r="1228" spans="3:15" ht="13" x14ac:dyDescent="0.25">
      <c r="C1228" s="50"/>
      <c r="G1228" s="54"/>
      <c r="H1228" s="54"/>
      <c r="I1228" s="14"/>
      <c r="J1228" s="14"/>
      <c r="K1228" s="14"/>
      <c r="L1228" s="14"/>
      <c r="M1228" s="14"/>
      <c r="N1228" s="14"/>
      <c r="O1228" s="14"/>
    </row>
    <row r="1229" spans="3:15" ht="13" x14ac:dyDescent="0.25">
      <c r="C1229" s="50"/>
      <c r="G1229" s="54"/>
      <c r="H1229" s="54"/>
      <c r="I1229" s="14"/>
      <c r="J1229" s="14"/>
      <c r="K1229" s="14"/>
      <c r="L1229" s="14"/>
      <c r="M1229" s="14"/>
      <c r="N1229" s="14"/>
      <c r="O1229" s="14"/>
    </row>
    <row r="1230" spans="3:15" ht="13" x14ac:dyDescent="0.25">
      <c r="C1230" s="50"/>
      <c r="G1230" s="54"/>
      <c r="H1230" s="54"/>
      <c r="I1230" s="14"/>
      <c r="J1230" s="14"/>
      <c r="K1230" s="14"/>
      <c r="L1230" s="14"/>
      <c r="M1230" s="14"/>
      <c r="N1230" s="14"/>
      <c r="O1230" s="14"/>
    </row>
    <row r="1231" spans="3:15" ht="13" x14ac:dyDescent="0.25">
      <c r="C1231" s="50"/>
      <c r="G1231" s="54"/>
      <c r="H1231" s="54"/>
      <c r="I1231" s="14"/>
      <c r="J1231" s="14"/>
      <c r="K1231" s="14"/>
      <c r="L1231" s="14"/>
      <c r="M1231" s="14"/>
      <c r="N1231" s="14"/>
      <c r="O1231" s="14"/>
    </row>
    <row r="1232" spans="3:15" ht="13" x14ac:dyDescent="0.25">
      <c r="C1232" s="50"/>
      <c r="G1232" s="54"/>
      <c r="H1232" s="54"/>
      <c r="I1232" s="14"/>
      <c r="J1232" s="14"/>
      <c r="K1232" s="14"/>
      <c r="L1232" s="14"/>
      <c r="M1232" s="14"/>
      <c r="N1232" s="14"/>
      <c r="O1232" s="14"/>
    </row>
    <row r="1233" spans="3:15" ht="13" x14ac:dyDescent="0.25">
      <c r="C1233" s="50"/>
      <c r="G1233" s="54"/>
      <c r="H1233" s="54"/>
      <c r="I1233" s="14"/>
      <c r="J1233" s="14"/>
      <c r="K1233" s="14"/>
      <c r="L1233" s="14"/>
      <c r="M1233" s="14"/>
      <c r="N1233" s="14"/>
      <c r="O1233" s="14"/>
    </row>
    <row r="1234" spans="3:15" ht="13" x14ac:dyDescent="0.25">
      <c r="C1234" s="50"/>
      <c r="G1234" s="54"/>
      <c r="H1234" s="54"/>
      <c r="I1234" s="14"/>
      <c r="J1234" s="14"/>
      <c r="K1234" s="14"/>
      <c r="L1234" s="14"/>
      <c r="M1234" s="14"/>
      <c r="N1234" s="14"/>
      <c r="O1234" s="14"/>
    </row>
    <row r="1235" spans="3:15" ht="13" x14ac:dyDescent="0.25">
      <c r="C1235" s="50"/>
      <c r="G1235" s="54"/>
      <c r="H1235" s="54"/>
      <c r="I1235" s="14"/>
      <c r="J1235" s="14"/>
      <c r="K1235" s="14"/>
      <c r="L1235" s="14"/>
      <c r="M1235" s="14"/>
      <c r="N1235" s="14"/>
      <c r="O1235" s="14"/>
    </row>
    <row r="1236" spans="3:15" ht="13" x14ac:dyDescent="0.25">
      <c r="C1236" s="50"/>
      <c r="G1236" s="54"/>
      <c r="H1236" s="54"/>
      <c r="I1236" s="14"/>
      <c r="J1236" s="14"/>
      <c r="K1236" s="14"/>
      <c r="L1236" s="14"/>
      <c r="M1236" s="14"/>
      <c r="N1236" s="14"/>
      <c r="O1236" s="14"/>
    </row>
    <row r="1237" spans="3:15" ht="13" x14ac:dyDescent="0.25">
      <c r="C1237" s="50"/>
      <c r="G1237" s="54"/>
      <c r="H1237" s="54"/>
      <c r="I1237" s="14"/>
      <c r="J1237" s="14"/>
      <c r="K1237" s="14"/>
      <c r="L1237" s="14"/>
      <c r="M1237" s="14"/>
      <c r="N1237" s="14"/>
      <c r="O1237" s="14"/>
    </row>
    <row r="1238" spans="3:15" ht="13" x14ac:dyDescent="0.25">
      <c r="C1238" s="50"/>
      <c r="G1238" s="54"/>
      <c r="H1238" s="54"/>
      <c r="I1238" s="14"/>
      <c r="J1238" s="14"/>
      <c r="K1238" s="14"/>
      <c r="L1238" s="14"/>
      <c r="M1238" s="14"/>
      <c r="N1238" s="14"/>
      <c r="O1238" s="14"/>
    </row>
    <row r="1239" spans="3:15" ht="13" x14ac:dyDescent="0.25">
      <c r="C1239" s="50"/>
      <c r="G1239" s="54"/>
      <c r="H1239" s="54"/>
      <c r="I1239" s="14"/>
      <c r="J1239" s="14"/>
      <c r="K1239" s="14"/>
      <c r="L1239" s="14"/>
      <c r="M1239" s="14"/>
      <c r="N1239" s="14"/>
      <c r="O1239" s="14"/>
    </row>
    <row r="1240" spans="3:15" ht="13" x14ac:dyDescent="0.25">
      <c r="C1240" s="50"/>
      <c r="G1240" s="54"/>
      <c r="H1240" s="54"/>
      <c r="I1240" s="14"/>
      <c r="J1240" s="14"/>
      <c r="K1240" s="14"/>
      <c r="L1240" s="14"/>
      <c r="M1240" s="14"/>
      <c r="N1240" s="14"/>
      <c r="O1240" s="14"/>
    </row>
    <row r="1241" spans="3:15" ht="13" x14ac:dyDescent="0.25">
      <c r="C1241" s="50"/>
      <c r="G1241" s="54"/>
      <c r="H1241" s="54"/>
      <c r="I1241" s="14"/>
      <c r="J1241" s="14"/>
      <c r="K1241" s="14"/>
      <c r="L1241" s="14"/>
      <c r="M1241" s="14"/>
      <c r="N1241" s="14"/>
      <c r="O1241" s="14"/>
    </row>
    <row r="1242" spans="3:15" ht="13" x14ac:dyDescent="0.25">
      <c r="C1242" s="50"/>
      <c r="G1242" s="54"/>
      <c r="H1242" s="54"/>
      <c r="I1242" s="14"/>
      <c r="J1242" s="14"/>
      <c r="K1242" s="14"/>
      <c r="L1242" s="14"/>
      <c r="M1242" s="14"/>
      <c r="N1242" s="14"/>
      <c r="O1242" s="14"/>
    </row>
    <row r="1243" spans="3:15" ht="13" x14ac:dyDescent="0.25">
      <c r="C1243" s="50"/>
      <c r="G1243" s="54"/>
      <c r="H1243" s="54"/>
      <c r="I1243" s="14"/>
      <c r="J1243" s="14"/>
      <c r="K1243" s="14"/>
      <c r="L1243" s="14"/>
      <c r="M1243" s="14"/>
      <c r="N1243" s="14"/>
      <c r="O1243" s="14"/>
    </row>
    <row r="1244" spans="3:15" ht="13" x14ac:dyDescent="0.25">
      <c r="C1244" s="50"/>
      <c r="G1244" s="54"/>
      <c r="H1244" s="54"/>
      <c r="I1244" s="14"/>
      <c r="J1244" s="14"/>
      <c r="K1244" s="14"/>
      <c r="L1244" s="14"/>
      <c r="M1244" s="14"/>
      <c r="N1244" s="14"/>
      <c r="O1244" s="14"/>
    </row>
    <row r="1245" spans="3:15" ht="13" x14ac:dyDescent="0.25">
      <c r="C1245" s="50"/>
      <c r="G1245" s="54"/>
      <c r="H1245" s="54"/>
      <c r="I1245" s="14"/>
      <c r="J1245" s="14"/>
      <c r="K1245" s="14"/>
      <c r="L1245" s="14"/>
      <c r="M1245" s="14"/>
      <c r="N1245" s="14"/>
      <c r="O1245" s="14"/>
    </row>
    <row r="1246" spans="3:15" ht="13" x14ac:dyDescent="0.25">
      <c r="C1246" s="50"/>
      <c r="G1246" s="54"/>
      <c r="H1246" s="54"/>
      <c r="I1246" s="14"/>
      <c r="J1246" s="14"/>
      <c r="K1246" s="14"/>
      <c r="L1246" s="14"/>
      <c r="M1246" s="14"/>
      <c r="N1246" s="14"/>
      <c r="O1246" s="14"/>
    </row>
    <row r="1247" spans="3:15" ht="13" x14ac:dyDescent="0.25">
      <c r="C1247" s="50"/>
      <c r="G1247" s="54"/>
      <c r="H1247" s="54"/>
      <c r="I1247" s="14"/>
      <c r="J1247" s="14"/>
      <c r="K1247" s="14"/>
      <c r="L1247" s="14"/>
      <c r="M1247" s="14"/>
      <c r="N1247" s="14"/>
      <c r="O1247" s="14"/>
    </row>
    <row r="1248" spans="3:15" ht="13" x14ac:dyDescent="0.25">
      <c r="C1248" s="50"/>
      <c r="G1248" s="54"/>
      <c r="H1248" s="54"/>
      <c r="I1248" s="14"/>
      <c r="J1248" s="14"/>
      <c r="K1248" s="14"/>
      <c r="L1248" s="14"/>
      <c r="M1248" s="14"/>
      <c r="N1248" s="14"/>
      <c r="O1248" s="14"/>
    </row>
    <row r="1249" spans="3:15" ht="13" x14ac:dyDescent="0.25">
      <c r="C1249" s="50"/>
      <c r="G1249" s="54"/>
      <c r="H1249" s="54"/>
      <c r="I1249" s="14"/>
      <c r="J1249" s="14"/>
      <c r="K1249" s="14"/>
      <c r="L1249" s="14"/>
      <c r="M1249" s="14"/>
      <c r="N1249" s="14"/>
      <c r="O1249" s="14"/>
    </row>
    <row r="1250" spans="3:15" ht="13" x14ac:dyDescent="0.25">
      <c r="C1250" s="50"/>
      <c r="G1250" s="54"/>
      <c r="H1250" s="54"/>
      <c r="I1250" s="14"/>
      <c r="J1250" s="14"/>
      <c r="K1250" s="14"/>
      <c r="L1250" s="14"/>
      <c r="M1250" s="14"/>
      <c r="N1250" s="14"/>
      <c r="O1250" s="14"/>
    </row>
    <row r="1251" spans="3:15" ht="13" x14ac:dyDescent="0.25">
      <c r="C1251" s="50"/>
      <c r="G1251" s="54"/>
      <c r="H1251" s="54"/>
      <c r="I1251" s="14"/>
      <c r="J1251" s="14"/>
      <c r="K1251" s="14"/>
      <c r="L1251" s="14"/>
      <c r="M1251" s="14"/>
      <c r="N1251" s="14"/>
      <c r="O1251" s="14"/>
    </row>
    <row r="1252" spans="3:15" ht="13" x14ac:dyDescent="0.25">
      <c r="C1252" s="50"/>
      <c r="G1252" s="54"/>
      <c r="H1252" s="54"/>
      <c r="I1252" s="14"/>
      <c r="J1252" s="14"/>
      <c r="K1252" s="14"/>
      <c r="L1252" s="14"/>
      <c r="M1252" s="14"/>
      <c r="N1252" s="14"/>
      <c r="O1252" s="14"/>
    </row>
    <row r="1253" spans="3:15" ht="13" x14ac:dyDescent="0.25">
      <c r="C1253" s="50"/>
      <c r="G1253" s="54"/>
      <c r="H1253" s="54"/>
      <c r="I1253" s="14"/>
      <c r="J1253" s="14"/>
      <c r="K1253" s="14"/>
      <c r="L1253" s="14"/>
      <c r="M1253" s="14"/>
      <c r="N1253" s="14"/>
      <c r="O1253" s="14"/>
    </row>
    <row r="1254" spans="3:15" ht="13" x14ac:dyDescent="0.25">
      <c r="C1254" s="50"/>
      <c r="G1254" s="54"/>
      <c r="H1254" s="54"/>
      <c r="I1254" s="14"/>
      <c r="J1254" s="14"/>
      <c r="K1254" s="14"/>
      <c r="L1254" s="14"/>
      <c r="M1254" s="14"/>
      <c r="N1254" s="14"/>
      <c r="O1254" s="14"/>
    </row>
    <row r="1255" spans="3:15" ht="13" x14ac:dyDescent="0.25">
      <c r="C1255" s="50"/>
      <c r="G1255" s="54"/>
      <c r="H1255" s="54"/>
      <c r="I1255" s="14"/>
      <c r="J1255" s="14"/>
      <c r="K1255" s="14"/>
      <c r="L1255" s="14"/>
      <c r="M1255" s="14"/>
      <c r="N1255" s="14"/>
      <c r="O1255" s="14"/>
    </row>
    <row r="1256" spans="3:15" ht="13" x14ac:dyDescent="0.25">
      <c r="C1256" s="50"/>
      <c r="G1256" s="54"/>
      <c r="H1256" s="54"/>
      <c r="I1256" s="14"/>
      <c r="J1256" s="14"/>
      <c r="K1256" s="14"/>
      <c r="L1256" s="14"/>
      <c r="M1256" s="14"/>
      <c r="N1256" s="14"/>
      <c r="O1256" s="14"/>
    </row>
    <row r="1257" spans="3:15" ht="13" x14ac:dyDescent="0.25">
      <c r="C1257" s="50"/>
      <c r="G1257" s="54"/>
      <c r="H1257" s="54"/>
      <c r="I1257" s="14"/>
      <c r="J1257" s="14"/>
      <c r="K1257" s="14"/>
      <c r="L1257" s="14"/>
      <c r="M1257" s="14"/>
      <c r="N1257" s="14"/>
      <c r="O1257" s="14"/>
    </row>
    <row r="1258" spans="3:15" ht="13" x14ac:dyDescent="0.25">
      <c r="C1258" s="50"/>
      <c r="G1258" s="54"/>
      <c r="H1258" s="54"/>
      <c r="I1258" s="14"/>
      <c r="J1258" s="14"/>
      <c r="K1258" s="14"/>
      <c r="L1258" s="14"/>
      <c r="M1258" s="14"/>
      <c r="N1258" s="14"/>
      <c r="O1258" s="14"/>
    </row>
    <row r="1259" spans="3:15" ht="13" x14ac:dyDescent="0.25">
      <c r="C1259" s="50"/>
      <c r="G1259" s="54"/>
      <c r="H1259" s="54"/>
      <c r="I1259" s="14"/>
      <c r="J1259" s="14"/>
      <c r="K1259" s="14"/>
      <c r="L1259" s="14"/>
      <c r="M1259" s="14"/>
      <c r="N1259" s="14"/>
      <c r="O1259" s="14"/>
    </row>
    <row r="1260" spans="3:15" ht="13" x14ac:dyDescent="0.25">
      <c r="C1260" s="50"/>
      <c r="G1260" s="54"/>
      <c r="H1260" s="54"/>
      <c r="I1260" s="14"/>
      <c r="J1260" s="14"/>
      <c r="K1260" s="14"/>
      <c r="L1260" s="14"/>
      <c r="M1260" s="14"/>
      <c r="N1260" s="14"/>
      <c r="O1260" s="14"/>
    </row>
    <row r="1261" spans="3:15" ht="13" x14ac:dyDescent="0.25">
      <c r="C1261" s="50"/>
      <c r="G1261" s="54"/>
      <c r="H1261" s="54"/>
      <c r="I1261" s="14"/>
      <c r="J1261" s="14"/>
      <c r="K1261" s="14"/>
      <c r="L1261" s="14"/>
      <c r="M1261" s="14"/>
      <c r="N1261" s="14"/>
      <c r="O1261" s="14"/>
    </row>
    <row r="1262" spans="3:15" ht="13" x14ac:dyDescent="0.25">
      <c r="C1262" s="50"/>
      <c r="G1262" s="54"/>
      <c r="H1262" s="54"/>
      <c r="I1262" s="14"/>
      <c r="J1262" s="14"/>
      <c r="K1262" s="14"/>
      <c r="L1262" s="14"/>
      <c r="M1262" s="14"/>
      <c r="N1262" s="14"/>
      <c r="O1262" s="14"/>
    </row>
    <row r="1263" spans="3:15" ht="13" x14ac:dyDescent="0.25">
      <c r="C1263" s="50"/>
      <c r="G1263" s="54"/>
      <c r="H1263" s="54"/>
      <c r="I1263" s="14"/>
      <c r="J1263" s="14"/>
      <c r="K1263" s="14"/>
      <c r="L1263" s="14"/>
      <c r="M1263" s="14"/>
      <c r="N1263" s="14"/>
      <c r="O1263" s="14"/>
    </row>
    <row r="1264" spans="3:15" ht="13" x14ac:dyDescent="0.25">
      <c r="C1264" s="50"/>
      <c r="G1264" s="54"/>
      <c r="H1264" s="54"/>
      <c r="I1264" s="14"/>
      <c r="J1264" s="14"/>
      <c r="K1264" s="14"/>
      <c r="L1264" s="14"/>
      <c r="M1264" s="14"/>
      <c r="N1264" s="14"/>
      <c r="O1264" s="14"/>
    </row>
    <row r="1265" spans="3:15" ht="13" x14ac:dyDescent="0.25">
      <c r="C1265" s="50"/>
      <c r="G1265" s="54"/>
      <c r="H1265" s="54"/>
      <c r="I1265" s="14"/>
      <c r="J1265" s="14"/>
      <c r="K1265" s="14"/>
      <c r="L1265" s="14"/>
      <c r="M1265" s="14"/>
      <c r="N1265" s="14"/>
      <c r="O1265" s="14"/>
    </row>
    <row r="1266" spans="3:15" ht="13" x14ac:dyDescent="0.25">
      <c r="C1266" s="50"/>
      <c r="G1266" s="54"/>
      <c r="H1266" s="54"/>
      <c r="I1266" s="14"/>
      <c r="J1266" s="14"/>
      <c r="K1266" s="14"/>
      <c r="L1266" s="14"/>
      <c r="M1266" s="14"/>
      <c r="N1266" s="14"/>
      <c r="O1266" s="14"/>
    </row>
    <row r="1267" spans="3:15" ht="13" x14ac:dyDescent="0.25">
      <c r="C1267" s="50"/>
      <c r="G1267" s="54"/>
      <c r="H1267" s="54"/>
      <c r="I1267" s="14"/>
      <c r="J1267" s="14"/>
      <c r="K1267" s="14"/>
      <c r="L1267" s="14"/>
      <c r="M1267" s="14"/>
      <c r="N1267" s="14"/>
      <c r="O1267" s="14"/>
    </row>
    <row r="1268" spans="3:15" ht="13" x14ac:dyDescent="0.25">
      <c r="C1268" s="50"/>
      <c r="G1268" s="54"/>
      <c r="H1268" s="54"/>
      <c r="I1268" s="14"/>
      <c r="J1268" s="14"/>
      <c r="K1268" s="14"/>
      <c r="L1268" s="14"/>
      <c r="M1268" s="14"/>
      <c r="N1268" s="14"/>
      <c r="O1268" s="14"/>
    </row>
    <row r="1269" spans="3:15" ht="13" x14ac:dyDescent="0.25">
      <c r="C1269" s="50"/>
      <c r="G1269" s="54"/>
      <c r="H1269" s="54"/>
      <c r="I1269" s="14"/>
      <c r="J1269" s="14"/>
      <c r="K1269" s="14"/>
      <c r="L1269" s="14"/>
      <c r="M1269" s="14"/>
      <c r="N1269" s="14"/>
      <c r="O1269" s="14"/>
    </row>
    <row r="1270" spans="3:15" ht="13" x14ac:dyDescent="0.25">
      <c r="C1270" s="50"/>
      <c r="G1270" s="54"/>
      <c r="H1270" s="54"/>
      <c r="I1270" s="14"/>
      <c r="J1270" s="14"/>
      <c r="K1270" s="14"/>
      <c r="L1270" s="14"/>
      <c r="M1270" s="14"/>
      <c r="N1270" s="14"/>
      <c r="O1270" s="14"/>
    </row>
    <row r="1271" spans="3:15" ht="13" x14ac:dyDescent="0.25">
      <c r="C1271" s="50"/>
      <c r="G1271" s="54"/>
      <c r="H1271" s="54"/>
      <c r="I1271" s="14"/>
      <c r="J1271" s="14"/>
      <c r="K1271" s="14"/>
      <c r="L1271" s="14"/>
      <c r="M1271" s="14"/>
      <c r="N1271" s="14"/>
      <c r="O1271" s="14"/>
    </row>
    <row r="1272" spans="3:15" ht="13" x14ac:dyDescent="0.25">
      <c r="C1272" s="50"/>
      <c r="G1272" s="54"/>
      <c r="H1272" s="54"/>
      <c r="I1272" s="14"/>
      <c r="J1272" s="14"/>
      <c r="K1272" s="14"/>
      <c r="L1272" s="14"/>
      <c r="M1272" s="14"/>
      <c r="N1272" s="14"/>
      <c r="O1272" s="14"/>
    </row>
    <row r="1273" spans="3:15" ht="13" x14ac:dyDescent="0.25">
      <c r="C1273" s="50"/>
      <c r="G1273" s="54"/>
      <c r="H1273" s="54"/>
      <c r="I1273" s="14"/>
      <c r="J1273" s="14"/>
      <c r="K1273" s="14"/>
      <c r="L1273" s="14"/>
      <c r="M1273" s="14"/>
      <c r="N1273" s="14"/>
      <c r="O1273" s="14"/>
    </row>
    <row r="1274" spans="3:15" ht="13" x14ac:dyDescent="0.25">
      <c r="C1274" s="50"/>
      <c r="G1274" s="54"/>
      <c r="H1274" s="54"/>
      <c r="I1274" s="14"/>
      <c r="J1274" s="14"/>
      <c r="K1274" s="14"/>
      <c r="L1274" s="14"/>
      <c r="M1274" s="14"/>
      <c r="N1274" s="14"/>
      <c r="O1274" s="14"/>
    </row>
    <row r="1275" spans="3:15" ht="13" x14ac:dyDescent="0.25">
      <c r="C1275" s="50"/>
      <c r="G1275" s="54"/>
      <c r="H1275" s="54"/>
      <c r="I1275" s="14"/>
      <c r="J1275" s="14"/>
      <c r="K1275" s="14"/>
      <c r="L1275" s="14"/>
      <c r="M1275" s="14"/>
      <c r="N1275" s="14"/>
      <c r="O1275" s="14"/>
    </row>
    <row r="1276" spans="3:15" ht="13" x14ac:dyDescent="0.25">
      <c r="C1276" s="50"/>
      <c r="G1276" s="54"/>
      <c r="H1276" s="54"/>
      <c r="I1276" s="14"/>
      <c r="J1276" s="14"/>
      <c r="K1276" s="14"/>
      <c r="L1276" s="14"/>
      <c r="M1276" s="14"/>
      <c r="N1276" s="14"/>
      <c r="O1276" s="14"/>
    </row>
    <row r="1277" spans="3:15" ht="13" x14ac:dyDescent="0.25">
      <c r="C1277" s="50"/>
      <c r="G1277" s="54"/>
      <c r="H1277" s="54"/>
      <c r="I1277" s="14"/>
      <c r="J1277" s="14"/>
      <c r="K1277" s="14"/>
      <c r="L1277" s="14"/>
      <c r="M1277" s="14"/>
      <c r="N1277" s="14"/>
      <c r="O1277" s="14"/>
    </row>
    <row r="1278" spans="3:15" ht="13" x14ac:dyDescent="0.25">
      <c r="C1278" s="50"/>
      <c r="G1278" s="54"/>
      <c r="H1278" s="54"/>
      <c r="I1278" s="14"/>
      <c r="J1278" s="14"/>
      <c r="K1278" s="14"/>
      <c r="L1278" s="14"/>
      <c r="M1278" s="14"/>
      <c r="N1278" s="14"/>
      <c r="O1278" s="14"/>
    </row>
    <row r="1279" spans="3:15" ht="13" x14ac:dyDescent="0.25">
      <c r="C1279" s="50"/>
      <c r="G1279" s="54"/>
      <c r="H1279" s="54"/>
      <c r="I1279" s="14"/>
      <c r="J1279" s="14"/>
      <c r="K1279" s="14"/>
      <c r="L1279" s="14"/>
      <c r="M1279" s="14"/>
      <c r="N1279" s="14"/>
      <c r="O1279" s="14"/>
    </row>
    <row r="1280" spans="3:15" ht="13" x14ac:dyDescent="0.25">
      <c r="C1280" s="50"/>
      <c r="G1280" s="54"/>
      <c r="H1280" s="54"/>
      <c r="I1280" s="14"/>
      <c r="J1280" s="14"/>
      <c r="K1280" s="14"/>
      <c r="L1280" s="14"/>
      <c r="M1280" s="14"/>
      <c r="N1280" s="14"/>
      <c r="O1280" s="14"/>
    </row>
    <row r="1281" spans="3:15" ht="13" x14ac:dyDescent="0.25">
      <c r="C1281" s="50"/>
      <c r="G1281" s="54"/>
      <c r="H1281" s="54"/>
      <c r="I1281" s="14"/>
      <c r="J1281" s="14"/>
      <c r="K1281" s="14"/>
      <c r="L1281" s="14"/>
      <c r="M1281" s="14"/>
      <c r="N1281" s="14"/>
      <c r="O1281" s="14"/>
    </row>
    <row r="1282" spans="3:15" ht="13" x14ac:dyDescent="0.25">
      <c r="C1282" s="50"/>
      <c r="G1282" s="54"/>
      <c r="H1282" s="54"/>
      <c r="I1282" s="14"/>
      <c r="J1282" s="14"/>
      <c r="K1282" s="14"/>
      <c r="L1282" s="14"/>
      <c r="M1282" s="14"/>
      <c r="N1282" s="14"/>
      <c r="O1282" s="14"/>
    </row>
    <row r="1283" spans="3:15" ht="13" x14ac:dyDescent="0.25">
      <c r="C1283" s="50"/>
      <c r="G1283" s="54"/>
      <c r="H1283" s="54"/>
      <c r="I1283" s="14"/>
      <c r="J1283" s="14"/>
      <c r="K1283" s="14"/>
      <c r="L1283" s="14"/>
      <c r="M1283" s="14"/>
      <c r="N1283" s="14"/>
      <c r="O1283" s="14"/>
    </row>
    <row r="1284" spans="3:15" ht="13" x14ac:dyDescent="0.25">
      <c r="C1284" s="50"/>
      <c r="G1284" s="54"/>
      <c r="H1284" s="54"/>
      <c r="I1284" s="14"/>
      <c r="J1284" s="14"/>
      <c r="K1284" s="14"/>
      <c r="L1284" s="14"/>
      <c r="M1284" s="14"/>
      <c r="N1284" s="14"/>
      <c r="O1284" s="14"/>
    </row>
    <row r="1285" spans="3:15" ht="13" x14ac:dyDescent="0.25">
      <c r="C1285" s="50"/>
      <c r="G1285" s="54"/>
      <c r="H1285" s="54"/>
      <c r="I1285" s="14"/>
      <c r="J1285" s="14"/>
      <c r="K1285" s="14"/>
      <c r="L1285" s="14"/>
      <c r="M1285" s="14"/>
      <c r="N1285" s="14"/>
      <c r="O1285" s="14"/>
    </row>
    <row r="1286" spans="3:15" ht="13" x14ac:dyDescent="0.25">
      <c r="C1286" s="50"/>
      <c r="G1286" s="54"/>
      <c r="H1286" s="54"/>
      <c r="I1286" s="14"/>
      <c r="J1286" s="14"/>
      <c r="K1286" s="14"/>
      <c r="L1286" s="14"/>
      <c r="M1286" s="14"/>
      <c r="N1286" s="14"/>
      <c r="O1286" s="14"/>
    </row>
    <row r="1287" spans="3:15" ht="13" x14ac:dyDescent="0.25">
      <c r="C1287" s="50"/>
      <c r="G1287" s="54"/>
      <c r="H1287" s="54"/>
      <c r="I1287" s="14"/>
      <c r="J1287" s="14"/>
      <c r="K1287" s="14"/>
      <c r="L1287" s="14"/>
      <c r="M1287" s="14"/>
      <c r="N1287" s="14"/>
      <c r="O1287" s="14"/>
    </row>
    <row r="1288" spans="3:15" ht="13" x14ac:dyDescent="0.25">
      <c r="C1288" s="50"/>
      <c r="G1288" s="54"/>
      <c r="H1288" s="54"/>
      <c r="I1288" s="14"/>
      <c r="J1288" s="14"/>
      <c r="K1288" s="14"/>
      <c r="L1288" s="14"/>
      <c r="M1288" s="14"/>
      <c r="N1288" s="14"/>
      <c r="O1288" s="14"/>
    </row>
    <row r="1289" spans="3:15" ht="13" x14ac:dyDescent="0.25">
      <c r="C1289" s="50"/>
      <c r="G1289" s="54"/>
      <c r="H1289" s="54"/>
      <c r="I1289" s="14"/>
      <c r="J1289" s="14"/>
      <c r="K1289" s="14"/>
      <c r="L1289" s="14"/>
      <c r="M1289" s="14"/>
      <c r="N1289" s="14"/>
      <c r="O1289" s="14"/>
    </row>
    <row r="1290" spans="3:15" ht="13" x14ac:dyDescent="0.25">
      <c r="C1290" s="50"/>
      <c r="G1290" s="54"/>
      <c r="H1290" s="54"/>
      <c r="I1290" s="14"/>
      <c r="J1290" s="14"/>
      <c r="K1290" s="14"/>
      <c r="L1290" s="14"/>
      <c r="M1290" s="14"/>
      <c r="N1290" s="14"/>
      <c r="O1290" s="14"/>
    </row>
    <row r="1291" spans="3:15" ht="13" x14ac:dyDescent="0.25">
      <c r="C1291" s="50"/>
      <c r="G1291" s="54"/>
      <c r="H1291" s="54"/>
      <c r="I1291" s="14"/>
      <c r="J1291" s="14"/>
      <c r="K1291" s="14"/>
      <c r="L1291" s="14"/>
      <c r="M1291" s="14"/>
      <c r="N1291" s="14"/>
      <c r="O1291" s="14"/>
    </row>
    <row r="1292" spans="3:15" ht="13" x14ac:dyDescent="0.25">
      <c r="C1292" s="50"/>
      <c r="G1292" s="54"/>
      <c r="H1292" s="54"/>
      <c r="I1292" s="14"/>
      <c r="J1292" s="14"/>
      <c r="K1292" s="14"/>
      <c r="L1292" s="14"/>
      <c r="M1292" s="14"/>
      <c r="N1292" s="14"/>
      <c r="O1292" s="14"/>
    </row>
    <row r="1293" spans="3:15" ht="13" x14ac:dyDescent="0.25">
      <c r="C1293" s="50"/>
      <c r="G1293" s="54"/>
      <c r="H1293" s="54"/>
      <c r="I1293" s="14"/>
      <c r="J1293" s="14"/>
      <c r="K1293" s="14"/>
      <c r="L1293" s="14"/>
      <c r="M1293" s="14"/>
      <c r="N1293" s="14"/>
      <c r="O1293" s="14"/>
    </row>
    <row r="1294" spans="3:15" ht="13" x14ac:dyDescent="0.25">
      <c r="C1294" s="50"/>
      <c r="G1294" s="54"/>
      <c r="H1294" s="54"/>
      <c r="I1294" s="14"/>
      <c r="J1294" s="14"/>
      <c r="K1294" s="14"/>
      <c r="L1294" s="14"/>
      <c r="M1294" s="14"/>
      <c r="N1294" s="14"/>
      <c r="O1294" s="14"/>
    </row>
    <row r="1295" spans="3:15" ht="13" x14ac:dyDescent="0.25">
      <c r="C1295" s="50"/>
      <c r="G1295" s="54"/>
      <c r="H1295" s="54"/>
      <c r="I1295" s="14"/>
      <c r="J1295" s="14"/>
      <c r="K1295" s="14"/>
      <c r="L1295" s="14"/>
      <c r="M1295" s="14"/>
      <c r="N1295" s="14"/>
      <c r="O1295" s="14"/>
    </row>
    <row r="1296" spans="3:15" ht="13" x14ac:dyDescent="0.25">
      <c r="C1296" s="50"/>
      <c r="G1296" s="54"/>
      <c r="H1296" s="54"/>
      <c r="I1296" s="14"/>
      <c r="J1296" s="14"/>
      <c r="K1296" s="14"/>
      <c r="L1296" s="14"/>
      <c r="M1296" s="14"/>
      <c r="N1296" s="14"/>
      <c r="O1296" s="14"/>
    </row>
    <row r="1297" spans="3:15" ht="13" x14ac:dyDescent="0.25">
      <c r="C1297" s="50"/>
      <c r="G1297" s="54"/>
      <c r="H1297" s="54"/>
      <c r="I1297" s="14"/>
      <c r="J1297" s="14"/>
      <c r="K1297" s="14"/>
      <c r="L1297" s="14"/>
      <c r="M1297" s="14"/>
      <c r="N1297" s="14"/>
      <c r="O1297" s="14"/>
    </row>
    <row r="1298" spans="3:15" ht="13" x14ac:dyDescent="0.25">
      <c r="C1298" s="50"/>
      <c r="G1298" s="54"/>
      <c r="H1298" s="54"/>
      <c r="I1298" s="14"/>
      <c r="J1298" s="14"/>
      <c r="K1298" s="14"/>
      <c r="L1298" s="14"/>
      <c r="M1298" s="14"/>
      <c r="N1298" s="14"/>
      <c r="O1298" s="14"/>
    </row>
    <row r="1299" spans="3:15" ht="13" x14ac:dyDescent="0.25">
      <c r="C1299" s="50"/>
      <c r="G1299" s="54"/>
      <c r="H1299" s="54"/>
      <c r="I1299" s="14"/>
      <c r="J1299" s="14"/>
      <c r="K1299" s="14"/>
      <c r="L1299" s="14"/>
      <c r="M1299" s="14"/>
      <c r="N1299" s="14"/>
      <c r="O1299" s="14"/>
    </row>
    <row r="1300" spans="3:15" ht="13" x14ac:dyDescent="0.25">
      <c r="C1300" s="50"/>
      <c r="G1300" s="54"/>
      <c r="H1300" s="54"/>
      <c r="I1300" s="14"/>
      <c r="J1300" s="14"/>
      <c r="K1300" s="14"/>
      <c r="L1300" s="14"/>
      <c r="M1300" s="14"/>
      <c r="N1300" s="14"/>
      <c r="O1300" s="14"/>
    </row>
    <row r="1301" spans="3:15" ht="13" x14ac:dyDescent="0.25">
      <c r="C1301" s="50"/>
      <c r="G1301" s="54"/>
      <c r="H1301" s="54"/>
      <c r="I1301" s="14"/>
      <c r="J1301" s="14"/>
      <c r="K1301" s="14"/>
      <c r="L1301" s="14"/>
      <c r="M1301" s="14"/>
      <c r="N1301" s="14"/>
      <c r="O1301" s="14"/>
    </row>
    <row r="1302" spans="3:15" ht="13" x14ac:dyDescent="0.25">
      <c r="C1302" s="50"/>
      <c r="G1302" s="54"/>
      <c r="H1302" s="54"/>
      <c r="I1302" s="14"/>
      <c r="J1302" s="14"/>
      <c r="K1302" s="14"/>
      <c r="L1302" s="14"/>
      <c r="M1302" s="14"/>
      <c r="N1302" s="14"/>
      <c r="O1302" s="14"/>
    </row>
    <row r="1303" spans="3:15" ht="13" x14ac:dyDescent="0.25">
      <c r="C1303" s="50"/>
      <c r="G1303" s="54"/>
      <c r="H1303" s="54"/>
      <c r="I1303" s="14"/>
      <c r="J1303" s="14"/>
      <c r="K1303" s="14"/>
      <c r="L1303" s="14"/>
      <c r="M1303" s="14"/>
      <c r="N1303" s="14"/>
      <c r="O1303" s="14"/>
    </row>
    <row r="1304" spans="3:15" ht="13" x14ac:dyDescent="0.25">
      <c r="C1304" s="50"/>
      <c r="G1304" s="54"/>
      <c r="H1304" s="54"/>
      <c r="I1304" s="14"/>
      <c r="J1304" s="14"/>
      <c r="K1304" s="14"/>
      <c r="L1304" s="14"/>
      <c r="M1304" s="14"/>
      <c r="N1304" s="14"/>
      <c r="O1304" s="14"/>
    </row>
    <row r="1305" spans="3:15" ht="13" x14ac:dyDescent="0.25">
      <c r="C1305" s="50"/>
      <c r="G1305" s="54"/>
      <c r="H1305" s="54"/>
      <c r="I1305" s="14"/>
      <c r="J1305" s="14"/>
      <c r="K1305" s="14"/>
      <c r="L1305" s="14"/>
      <c r="M1305" s="14"/>
      <c r="N1305" s="14"/>
      <c r="O1305" s="14"/>
    </row>
    <row r="1306" spans="3:15" ht="13" x14ac:dyDescent="0.25">
      <c r="C1306" s="50"/>
      <c r="G1306" s="54"/>
      <c r="H1306" s="54"/>
      <c r="I1306" s="14"/>
      <c r="J1306" s="14"/>
      <c r="K1306" s="14"/>
      <c r="L1306" s="14"/>
      <c r="M1306" s="14"/>
      <c r="N1306" s="14"/>
      <c r="O1306" s="14"/>
    </row>
  </sheetData>
  <sheetProtection selectLockedCells="1" selectUnlockedCells="1"/>
  <sortState xmlns:xlrd2="http://schemas.microsoft.com/office/spreadsheetml/2017/richdata2" ref="A49:AN1306">
    <sortCondition ref="C49:C1306"/>
  </sortState>
  <phoneticPr fontId="0" type="noConversion"/>
  <hyperlinks>
    <hyperlink ref="I34" r:id="rId1" display="http://www.labwest.net/" xr:uid="{00000000-0004-0000-0000-000000000000}"/>
  </hyperlinks>
  <printOptions gridLines="1"/>
  <pageMargins left="0.74803149606299213" right="0.35433070866141736" top="0.59055118110236227" bottom="0.15748031496062992" header="0.19685039370078741" footer="0.51181102362204722"/>
  <pageSetup paperSize="9" scale="63" orientation="landscape" r:id="rId2"/>
  <headerFooter alignWithMargins="0">
    <oddHeader xml:space="preserve">&amp;C&amp;K000000
</oddHeader>
  </headerFooter>
  <ignoredErrors>
    <ignoredError sqref="F43:F46 B48 E43:E46 I45:AN45 I47:BD47 AO48:BD48 E48:AN48" unlockedFormula="1"/>
  </ignoredError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5F767-A873-4332-846D-D3D223AF937A}">
  <dimension ref="A2:EV1170"/>
  <sheetViews>
    <sheetView zoomScale="110" zoomScaleNormal="110" workbookViewId="0">
      <selection activeCell="B5" sqref="B5:B480"/>
    </sheetView>
  </sheetViews>
  <sheetFormatPr defaultColWidth="8.6328125" defaultRowHeight="12.5" x14ac:dyDescent="0.25"/>
  <cols>
    <col min="1" max="1" width="2.6328125" style="1" customWidth="1"/>
    <col min="2" max="2" width="11.36328125" style="1" bestFit="1" customWidth="1"/>
    <col min="3" max="3" width="8.6328125" style="1"/>
    <col min="4" max="7" width="9.81640625" style="1" bestFit="1" customWidth="1"/>
    <col min="8" max="16384" width="8.6328125" style="1"/>
  </cols>
  <sheetData>
    <row r="2" spans="1:152" x14ac:dyDescent="0.25">
      <c r="B2" s="3">
        <v>1</v>
      </c>
      <c r="C2" s="3">
        <v>2</v>
      </c>
      <c r="D2" s="3">
        <v>3</v>
      </c>
      <c r="E2" s="3">
        <v>4</v>
      </c>
      <c r="F2" s="42">
        <v>5</v>
      </c>
      <c r="G2" s="42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  <c r="AF2" s="3">
        <v>31</v>
      </c>
      <c r="AG2" s="3">
        <v>32</v>
      </c>
      <c r="AH2" s="3">
        <v>33</v>
      </c>
      <c r="AI2" s="3">
        <v>34</v>
      </c>
      <c r="AJ2" s="3">
        <v>35</v>
      </c>
      <c r="AK2" s="3">
        <v>36</v>
      </c>
      <c r="AL2" s="3">
        <v>37</v>
      </c>
      <c r="AM2" s="3">
        <v>38</v>
      </c>
      <c r="AN2" s="3">
        <v>39</v>
      </c>
      <c r="AO2" s="3">
        <v>40</v>
      </c>
      <c r="AP2" s="3">
        <v>41</v>
      </c>
      <c r="AQ2" s="3">
        <v>42</v>
      </c>
      <c r="AR2" s="3">
        <v>43</v>
      </c>
      <c r="AS2" s="3">
        <v>44</v>
      </c>
      <c r="AT2" s="3">
        <v>45</v>
      </c>
      <c r="AU2" s="3">
        <v>46</v>
      </c>
      <c r="AV2" s="3">
        <v>47</v>
      </c>
      <c r="AW2" s="3">
        <v>48</v>
      </c>
      <c r="AX2" s="3">
        <v>49</v>
      </c>
      <c r="AY2" s="3">
        <v>50</v>
      </c>
      <c r="AZ2" s="3">
        <v>51</v>
      </c>
      <c r="BA2" s="3">
        <v>52</v>
      </c>
      <c r="BB2" s="3">
        <v>53</v>
      </c>
      <c r="BC2" s="3">
        <v>54</v>
      </c>
      <c r="BD2" s="3">
        <v>55</v>
      </c>
      <c r="BE2" s="3">
        <v>56</v>
      </c>
      <c r="BF2" s="3">
        <v>57</v>
      </c>
      <c r="BG2" s="3">
        <v>58</v>
      </c>
      <c r="BH2" s="3">
        <v>59</v>
      </c>
      <c r="BI2" s="3">
        <v>60</v>
      </c>
      <c r="BJ2" s="3">
        <v>61</v>
      </c>
      <c r="BK2" s="3">
        <v>62</v>
      </c>
      <c r="BL2" s="3">
        <v>63</v>
      </c>
      <c r="BM2" s="3">
        <v>64</v>
      </c>
      <c r="BN2" s="3">
        <v>65</v>
      </c>
      <c r="BO2" s="3">
        <v>66</v>
      </c>
      <c r="BP2" s="3">
        <v>67</v>
      </c>
      <c r="BQ2" s="3">
        <v>68</v>
      </c>
      <c r="BR2" s="3">
        <v>69</v>
      </c>
      <c r="BS2" s="3">
        <v>70</v>
      </c>
      <c r="BT2" s="3">
        <v>71</v>
      </c>
      <c r="BU2" s="3">
        <v>72</v>
      </c>
      <c r="BV2" s="3">
        <v>73</v>
      </c>
      <c r="BW2" s="3">
        <v>74</v>
      </c>
      <c r="BX2" s="3">
        <v>75</v>
      </c>
      <c r="BY2" s="3">
        <v>76</v>
      </c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</row>
    <row r="3" spans="1:152" ht="25" x14ac:dyDescent="0.25">
      <c r="A3" s="68"/>
      <c r="B3" s="43" t="s">
        <v>220</v>
      </c>
      <c r="C3" s="43" t="s">
        <v>221</v>
      </c>
      <c r="D3" s="52" t="s">
        <v>228</v>
      </c>
      <c r="E3" s="52" t="s">
        <v>227</v>
      </c>
      <c r="F3" s="44" t="s">
        <v>222</v>
      </c>
      <c r="G3" s="44" t="s">
        <v>223</v>
      </c>
      <c r="H3" s="45" t="s">
        <v>161</v>
      </c>
      <c r="I3" s="45" t="s">
        <v>181</v>
      </c>
      <c r="J3" s="45" t="s">
        <v>163</v>
      </c>
      <c r="K3" s="45" t="s">
        <v>163</v>
      </c>
      <c r="L3" s="45" t="s">
        <v>123</v>
      </c>
      <c r="M3" s="45" t="s">
        <v>153</v>
      </c>
      <c r="N3" s="45" t="s">
        <v>182</v>
      </c>
      <c r="O3" s="45" t="s">
        <v>183</v>
      </c>
      <c r="P3" s="45" t="s">
        <v>184</v>
      </c>
      <c r="Q3" s="45" t="s">
        <v>124</v>
      </c>
      <c r="R3" s="45" t="s">
        <v>124</v>
      </c>
      <c r="S3" s="45" t="s">
        <v>154</v>
      </c>
      <c r="T3" s="45" t="s">
        <v>125</v>
      </c>
      <c r="U3" s="45" t="s">
        <v>126</v>
      </c>
      <c r="V3" s="45" t="s">
        <v>165</v>
      </c>
      <c r="W3" s="45" t="s">
        <v>127</v>
      </c>
      <c r="X3" s="45" t="s">
        <v>128</v>
      </c>
      <c r="Y3" s="45" t="s">
        <v>129</v>
      </c>
      <c r="Z3" s="45" t="s">
        <v>185</v>
      </c>
      <c r="AA3" s="45" t="s">
        <v>185</v>
      </c>
      <c r="AB3" s="45" t="s">
        <v>130</v>
      </c>
      <c r="AC3" s="45" t="s">
        <v>131</v>
      </c>
      <c r="AD3" s="45" t="s">
        <v>186</v>
      </c>
      <c r="AE3" s="45" t="s">
        <v>132</v>
      </c>
      <c r="AF3" s="45" t="s">
        <v>187</v>
      </c>
      <c r="AG3" s="45" t="s">
        <v>133</v>
      </c>
      <c r="AH3" s="45" t="s">
        <v>188</v>
      </c>
      <c r="AI3" s="45" t="s">
        <v>189</v>
      </c>
      <c r="AJ3" s="45" t="s">
        <v>134</v>
      </c>
      <c r="AK3" s="45" t="s">
        <v>156</v>
      </c>
      <c r="AL3" s="45" t="s">
        <v>135</v>
      </c>
      <c r="AM3" s="45" t="s">
        <v>190</v>
      </c>
      <c r="AN3" s="45" t="s">
        <v>155</v>
      </c>
      <c r="AO3" s="45" t="s">
        <v>155</v>
      </c>
      <c r="AP3" s="45" t="s">
        <v>170</v>
      </c>
      <c r="AQ3" s="45" t="s">
        <v>191</v>
      </c>
      <c r="AR3" s="45" t="s">
        <v>136</v>
      </c>
      <c r="AS3" s="45" t="s">
        <v>137</v>
      </c>
      <c r="AT3" s="45" t="s">
        <v>172</v>
      </c>
      <c r="AU3" s="45" t="s">
        <v>192</v>
      </c>
      <c r="AV3" s="45" t="s">
        <v>174</v>
      </c>
      <c r="AW3" s="45" t="s">
        <v>174</v>
      </c>
      <c r="AX3" s="45" t="s">
        <v>138</v>
      </c>
      <c r="AY3" s="45" t="s">
        <v>138</v>
      </c>
      <c r="AZ3" s="45" t="s">
        <v>139</v>
      </c>
      <c r="BA3" s="45" t="s">
        <v>175</v>
      </c>
      <c r="BB3" s="45" t="s">
        <v>193</v>
      </c>
      <c r="BC3" s="45" t="s">
        <v>194</v>
      </c>
      <c r="BD3" s="45" t="s">
        <v>160</v>
      </c>
      <c r="BE3" s="45" t="s">
        <v>195</v>
      </c>
      <c r="BF3" s="45" t="s">
        <v>140</v>
      </c>
      <c r="BG3" s="45" t="s">
        <v>141</v>
      </c>
      <c r="BH3" s="45" t="s">
        <v>142</v>
      </c>
      <c r="BI3" s="45" t="s">
        <v>143</v>
      </c>
      <c r="BJ3" s="45" t="s">
        <v>144</v>
      </c>
      <c r="BK3" s="45" t="s">
        <v>144</v>
      </c>
      <c r="BL3" s="45" t="s">
        <v>196</v>
      </c>
      <c r="BM3" s="45" t="s">
        <v>145</v>
      </c>
      <c r="BN3" s="45" t="s">
        <v>197</v>
      </c>
      <c r="BO3" s="45" t="s">
        <v>178</v>
      </c>
      <c r="BP3" s="45" t="s">
        <v>146</v>
      </c>
      <c r="BQ3" s="45" t="s">
        <v>147</v>
      </c>
      <c r="BR3" s="45" t="s">
        <v>147</v>
      </c>
      <c r="BS3" s="45" t="s">
        <v>147</v>
      </c>
      <c r="BT3" s="45" t="s">
        <v>148</v>
      </c>
      <c r="BU3" s="45" t="s">
        <v>149</v>
      </c>
      <c r="BV3" s="45" t="s">
        <v>150</v>
      </c>
      <c r="BW3" s="45" t="s">
        <v>151</v>
      </c>
      <c r="BX3" s="45" t="s">
        <v>179</v>
      </c>
      <c r="BY3" s="45" t="s">
        <v>152</v>
      </c>
      <c r="BZ3" s="3"/>
    </row>
    <row r="4" spans="1:152" x14ac:dyDescent="0.25">
      <c r="B4" s="69" t="s">
        <v>780</v>
      </c>
      <c r="C4" s="46"/>
      <c r="D4" s="51" t="s">
        <v>226</v>
      </c>
      <c r="E4" s="51" t="s">
        <v>226</v>
      </c>
      <c r="F4" s="46"/>
      <c r="G4" s="46"/>
      <c r="H4" s="47" t="s">
        <v>74</v>
      </c>
      <c r="I4" s="47" t="s">
        <v>74</v>
      </c>
      <c r="J4" s="47" t="s">
        <v>74</v>
      </c>
      <c r="K4" s="47" t="s">
        <v>74</v>
      </c>
      <c r="L4" s="47" t="s">
        <v>74</v>
      </c>
      <c r="M4" s="47" t="s">
        <v>74</v>
      </c>
      <c r="N4" s="47" t="s">
        <v>74</v>
      </c>
      <c r="O4" s="47" t="s">
        <v>74</v>
      </c>
      <c r="P4" s="47" t="s">
        <v>74</v>
      </c>
      <c r="Q4" s="47" t="s">
        <v>74</v>
      </c>
      <c r="R4" s="47" t="s">
        <v>74</v>
      </c>
      <c r="S4" s="47" t="s">
        <v>74</v>
      </c>
      <c r="T4" s="47" t="s">
        <v>74</v>
      </c>
      <c r="U4" s="47" t="s">
        <v>74</v>
      </c>
      <c r="V4" s="47" t="s">
        <v>74</v>
      </c>
      <c r="W4" s="47" t="s">
        <v>74</v>
      </c>
      <c r="X4" s="47" t="s">
        <v>74</v>
      </c>
      <c r="Y4" s="47" t="s">
        <v>74</v>
      </c>
      <c r="Z4" s="47" t="s">
        <v>74</v>
      </c>
      <c r="AA4" s="47" t="s">
        <v>74</v>
      </c>
      <c r="AB4" s="47" t="s">
        <v>74</v>
      </c>
      <c r="AC4" s="47" t="s">
        <v>74</v>
      </c>
      <c r="AD4" s="47" t="s">
        <v>74</v>
      </c>
      <c r="AE4" s="47" t="s">
        <v>74</v>
      </c>
      <c r="AF4" s="47" t="s">
        <v>74</v>
      </c>
      <c r="AG4" s="47" t="s">
        <v>74</v>
      </c>
      <c r="AH4" s="47" t="s">
        <v>74</v>
      </c>
      <c r="AI4" s="47" t="s">
        <v>74</v>
      </c>
      <c r="AJ4" s="47" t="s">
        <v>74</v>
      </c>
      <c r="AK4" s="47" t="s">
        <v>74</v>
      </c>
      <c r="AL4" s="47" t="s">
        <v>74</v>
      </c>
      <c r="AM4" s="47" t="s">
        <v>74</v>
      </c>
      <c r="AN4" s="47" t="s">
        <v>74</v>
      </c>
      <c r="AO4" s="47" t="s">
        <v>74</v>
      </c>
      <c r="AP4" s="47" t="s">
        <v>74</v>
      </c>
      <c r="AQ4" s="47" t="s">
        <v>74</v>
      </c>
      <c r="AR4" s="47" t="s">
        <v>74</v>
      </c>
      <c r="AS4" s="47" t="s">
        <v>74</v>
      </c>
      <c r="AT4" s="47" t="s">
        <v>74</v>
      </c>
      <c r="AU4" s="47" t="s">
        <v>74</v>
      </c>
      <c r="AV4" s="47" t="s">
        <v>74</v>
      </c>
      <c r="AW4" s="47" t="s">
        <v>74</v>
      </c>
      <c r="AX4" s="47" t="s">
        <v>74</v>
      </c>
      <c r="AY4" s="47" t="s">
        <v>74</v>
      </c>
      <c r="AZ4" s="47" t="s">
        <v>74</v>
      </c>
      <c r="BA4" s="47" t="s">
        <v>74</v>
      </c>
      <c r="BB4" s="47" t="s">
        <v>74</v>
      </c>
      <c r="BC4" s="47" t="s">
        <v>74</v>
      </c>
      <c r="BD4" s="47" t="s">
        <v>74</v>
      </c>
      <c r="BE4" s="47" t="s">
        <v>74</v>
      </c>
      <c r="BF4" s="47" t="s">
        <v>74</v>
      </c>
      <c r="BG4" s="47" t="s">
        <v>74</v>
      </c>
      <c r="BH4" s="47" t="s">
        <v>74</v>
      </c>
      <c r="BI4" s="47" t="s">
        <v>74</v>
      </c>
      <c r="BJ4" s="47" t="s">
        <v>74</v>
      </c>
      <c r="BK4" s="47" t="s">
        <v>74</v>
      </c>
      <c r="BL4" s="47" t="s">
        <v>74</v>
      </c>
      <c r="BM4" s="47" t="s">
        <v>74</v>
      </c>
      <c r="BN4" s="47" t="s">
        <v>74</v>
      </c>
      <c r="BO4" s="47" t="s">
        <v>74</v>
      </c>
      <c r="BP4" s="47" t="s">
        <v>74</v>
      </c>
      <c r="BQ4" s="47" t="s">
        <v>74</v>
      </c>
      <c r="BR4" s="47" t="s">
        <v>74</v>
      </c>
      <c r="BS4" s="47" t="s">
        <v>74</v>
      </c>
      <c r="BT4" s="47" t="s">
        <v>74</v>
      </c>
      <c r="BU4" s="47" t="s">
        <v>74</v>
      </c>
      <c r="BV4" s="47" t="s">
        <v>74</v>
      </c>
      <c r="BW4" s="47" t="s">
        <v>74</v>
      </c>
      <c r="BX4" s="47" t="s">
        <v>74</v>
      </c>
      <c r="BY4" s="47" t="s">
        <v>74</v>
      </c>
    </row>
    <row r="5" spans="1:152" x14ac:dyDescent="0.25">
      <c r="B5" t="s">
        <v>239</v>
      </c>
      <c r="C5" t="s">
        <v>119</v>
      </c>
      <c r="D5" t="s">
        <v>224</v>
      </c>
      <c r="E5" t="s">
        <v>225</v>
      </c>
      <c r="F5" s="61">
        <v>45251</v>
      </c>
      <c r="G5" s="61">
        <v>45288</v>
      </c>
      <c r="L5">
        <v>132</v>
      </c>
      <c r="M5"/>
      <c r="N5"/>
      <c r="O5"/>
      <c r="P5"/>
      <c r="Q5">
        <v>16.399999999999999</v>
      </c>
      <c r="R5">
        <v>16.399999999999999</v>
      </c>
      <c r="S5"/>
      <c r="T5">
        <v>21</v>
      </c>
      <c r="U5">
        <v>0.83</v>
      </c>
      <c r="V5"/>
      <c r="W5">
        <v>2.5299999999999998</v>
      </c>
      <c r="X5">
        <v>1.67</v>
      </c>
      <c r="Y5">
        <v>0.59</v>
      </c>
      <c r="Z5"/>
      <c r="AA5"/>
      <c r="AB5">
        <v>27.4</v>
      </c>
      <c r="AC5">
        <v>2.4</v>
      </c>
      <c r="AD5"/>
      <c r="AE5">
        <v>4.8</v>
      </c>
      <c r="AF5"/>
      <c r="AG5">
        <v>0.62</v>
      </c>
      <c r="AH5"/>
      <c r="AI5"/>
      <c r="AJ5">
        <v>11.2</v>
      </c>
      <c r="AK5"/>
      <c r="AL5">
        <v>0.23</v>
      </c>
      <c r="AM5"/>
      <c r="AN5"/>
      <c r="AO5"/>
      <c r="AP5"/>
      <c r="AQ5"/>
      <c r="AR5">
        <v>8.3000000000000007</v>
      </c>
      <c r="AS5">
        <v>11</v>
      </c>
      <c r="AT5"/>
      <c r="AU5"/>
      <c r="AV5"/>
      <c r="AW5"/>
      <c r="AX5">
        <v>2.76</v>
      </c>
      <c r="AY5">
        <v>2.76</v>
      </c>
      <c r="AZ5">
        <v>11.2</v>
      </c>
      <c r="BA5"/>
      <c r="BB5"/>
      <c r="BC5"/>
      <c r="BD5">
        <v>85.5</v>
      </c>
      <c r="BE5"/>
      <c r="BF5">
        <v>2.63</v>
      </c>
      <c r="BG5">
        <v>2.4</v>
      </c>
      <c r="BH5">
        <v>13.8</v>
      </c>
      <c r="BI5">
        <v>0.6</v>
      </c>
      <c r="BJ5">
        <v>0.4</v>
      </c>
      <c r="BK5">
        <v>0.4</v>
      </c>
      <c r="BL5"/>
      <c r="BM5">
        <v>6.25</v>
      </c>
      <c r="BN5">
        <v>0.68</v>
      </c>
      <c r="BO5"/>
      <c r="BP5">
        <v>0.28000000000000003</v>
      </c>
      <c r="BQ5">
        <v>2.5</v>
      </c>
      <c r="BR5">
        <v>2.5</v>
      </c>
      <c r="BS5">
        <v>2.5</v>
      </c>
      <c r="BT5">
        <v>412</v>
      </c>
      <c r="BU5">
        <v>1.8</v>
      </c>
      <c r="BV5">
        <v>15.4</v>
      </c>
      <c r="BW5">
        <v>1.85</v>
      </c>
      <c r="BX5"/>
      <c r="BY5">
        <v>175</v>
      </c>
      <c r="CP5" s="49"/>
    </row>
    <row r="6" spans="1:152" x14ac:dyDescent="0.25">
      <c r="B6" t="s">
        <v>240</v>
      </c>
      <c r="C6" t="s">
        <v>119</v>
      </c>
      <c r="D6" t="s">
        <v>224</v>
      </c>
      <c r="E6" t="s">
        <v>225</v>
      </c>
      <c r="F6" s="61">
        <v>45251</v>
      </c>
      <c r="G6" s="61">
        <v>45288</v>
      </c>
      <c r="L6">
        <v>95.3</v>
      </c>
      <c r="M6"/>
      <c r="N6"/>
      <c r="O6"/>
      <c r="P6"/>
      <c r="Q6">
        <v>32.200000000000003</v>
      </c>
      <c r="R6">
        <v>32.200000000000003</v>
      </c>
      <c r="S6"/>
      <c r="T6">
        <v>11</v>
      </c>
      <c r="U6">
        <v>0.56999999999999995</v>
      </c>
      <c r="V6"/>
      <c r="W6">
        <v>2.2599999999999998</v>
      </c>
      <c r="X6">
        <v>1.42</v>
      </c>
      <c r="Y6">
        <v>0.52</v>
      </c>
      <c r="Z6"/>
      <c r="AA6"/>
      <c r="AB6">
        <v>29.4</v>
      </c>
      <c r="AC6">
        <v>2.12</v>
      </c>
      <c r="AD6"/>
      <c r="AE6">
        <v>4.47</v>
      </c>
      <c r="AF6"/>
      <c r="AG6">
        <v>0.46</v>
      </c>
      <c r="AH6"/>
      <c r="AI6"/>
      <c r="AJ6">
        <v>9.6999999999999993</v>
      </c>
      <c r="AK6"/>
      <c r="AL6">
        <v>0.19</v>
      </c>
      <c r="AM6"/>
      <c r="AN6"/>
      <c r="AO6"/>
      <c r="AP6"/>
      <c r="AQ6"/>
      <c r="AR6">
        <v>7.29</v>
      </c>
      <c r="AS6">
        <v>10.4</v>
      </c>
      <c r="AT6"/>
      <c r="AU6"/>
      <c r="AV6"/>
      <c r="AW6"/>
      <c r="AX6">
        <v>2.63</v>
      </c>
      <c r="AY6">
        <v>2.63</v>
      </c>
      <c r="AZ6">
        <v>4.4000000000000004</v>
      </c>
      <c r="BA6"/>
      <c r="BB6"/>
      <c r="BC6"/>
      <c r="BD6">
        <v>92.4</v>
      </c>
      <c r="BE6"/>
      <c r="BF6">
        <v>2.1</v>
      </c>
      <c r="BG6">
        <v>2.2999999999999998</v>
      </c>
      <c r="BH6">
        <v>7.4</v>
      </c>
      <c r="BI6">
        <v>0.6</v>
      </c>
      <c r="BJ6">
        <v>0.35</v>
      </c>
      <c r="BK6">
        <v>0.35</v>
      </c>
      <c r="BL6"/>
      <c r="BM6">
        <v>5.9</v>
      </c>
      <c r="BN6">
        <v>0.57999999999999996</v>
      </c>
      <c r="BO6"/>
      <c r="BP6">
        <v>0.21</v>
      </c>
      <c r="BQ6">
        <v>2.2200000000000002</v>
      </c>
      <c r="BR6">
        <v>2.2200000000000002</v>
      </c>
      <c r="BS6">
        <v>2.2200000000000002</v>
      </c>
      <c r="BT6">
        <v>368</v>
      </c>
      <c r="BU6">
        <v>1.5</v>
      </c>
      <c r="BV6">
        <v>12.1</v>
      </c>
      <c r="BW6">
        <v>1.3</v>
      </c>
      <c r="BX6"/>
      <c r="BY6">
        <v>155</v>
      </c>
      <c r="CP6" s="49"/>
    </row>
    <row r="7" spans="1:152" x14ac:dyDescent="0.25">
      <c r="B7" t="s">
        <v>241</v>
      </c>
      <c r="C7" t="s">
        <v>119</v>
      </c>
      <c r="D7" t="s">
        <v>224</v>
      </c>
      <c r="E7" t="s">
        <v>225</v>
      </c>
      <c r="F7" s="61">
        <v>45251</v>
      </c>
      <c r="G7" s="61">
        <v>45288</v>
      </c>
      <c r="L7">
        <v>141.5</v>
      </c>
      <c r="M7"/>
      <c r="N7"/>
      <c r="O7"/>
      <c r="P7"/>
      <c r="Q7">
        <v>20.2</v>
      </c>
      <c r="R7">
        <v>20.2</v>
      </c>
      <c r="S7"/>
      <c r="T7">
        <v>12</v>
      </c>
      <c r="U7">
        <v>0.72</v>
      </c>
      <c r="V7"/>
      <c r="W7">
        <v>3.02</v>
      </c>
      <c r="X7">
        <v>2.0099999999999998</v>
      </c>
      <c r="Y7">
        <v>0.63</v>
      </c>
      <c r="Z7"/>
      <c r="AA7"/>
      <c r="AB7">
        <v>23.7</v>
      </c>
      <c r="AC7">
        <v>3.03</v>
      </c>
      <c r="AD7"/>
      <c r="AE7">
        <v>3.07</v>
      </c>
      <c r="AF7"/>
      <c r="AG7">
        <v>0.61</v>
      </c>
      <c r="AH7"/>
      <c r="AI7"/>
      <c r="AJ7">
        <v>12.7</v>
      </c>
      <c r="AK7"/>
      <c r="AL7">
        <v>0.23</v>
      </c>
      <c r="AM7"/>
      <c r="AN7"/>
      <c r="AO7"/>
      <c r="AP7"/>
      <c r="AQ7"/>
      <c r="AR7">
        <v>5.07</v>
      </c>
      <c r="AS7">
        <v>14.2</v>
      </c>
      <c r="AT7"/>
      <c r="AU7"/>
      <c r="AV7"/>
      <c r="AW7"/>
      <c r="AX7">
        <v>3.44</v>
      </c>
      <c r="AY7">
        <v>3.44</v>
      </c>
      <c r="AZ7">
        <v>5.4</v>
      </c>
      <c r="BA7"/>
      <c r="BB7"/>
      <c r="BC7"/>
      <c r="BD7">
        <v>62.2</v>
      </c>
      <c r="BE7"/>
      <c r="BF7">
        <v>3.3</v>
      </c>
      <c r="BG7">
        <v>1.7</v>
      </c>
      <c r="BH7">
        <v>8.8000000000000007</v>
      </c>
      <c r="BI7">
        <v>0.3</v>
      </c>
      <c r="BJ7">
        <v>0.49</v>
      </c>
      <c r="BK7">
        <v>0.49</v>
      </c>
      <c r="BL7"/>
      <c r="BM7">
        <v>5.39</v>
      </c>
      <c r="BN7">
        <v>0.41</v>
      </c>
      <c r="BO7"/>
      <c r="BP7">
        <v>0.3</v>
      </c>
      <c r="BQ7">
        <v>1.62</v>
      </c>
      <c r="BR7">
        <v>1.62</v>
      </c>
      <c r="BS7">
        <v>1.62</v>
      </c>
      <c r="BT7">
        <v>261</v>
      </c>
      <c r="BU7">
        <v>3</v>
      </c>
      <c r="BV7">
        <v>15.6</v>
      </c>
      <c r="BW7">
        <v>1.94</v>
      </c>
      <c r="BX7"/>
      <c r="BY7">
        <v>113</v>
      </c>
      <c r="CP7" s="49"/>
    </row>
    <row r="8" spans="1:152" x14ac:dyDescent="0.25">
      <c r="B8" t="s">
        <v>242</v>
      </c>
      <c r="C8" t="s">
        <v>119</v>
      </c>
      <c r="D8" t="s">
        <v>224</v>
      </c>
      <c r="E8" t="s">
        <v>225</v>
      </c>
      <c r="F8" s="61">
        <v>45251</v>
      </c>
      <c r="G8" s="61">
        <v>45288</v>
      </c>
      <c r="L8">
        <v>134</v>
      </c>
      <c r="M8"/>
      <c r="N8"/>
      <c r="O8"/>
      <c r="P8"/>
      <c r="Q8">
        <v>18.8</v>
      </c>
      <c r="R8">
        <v>18.8</v>
      </c>
      <c r="S8"/>
      <c r="T8">
        <v>9</v>
      </c>
      <c r="U8">
        <v>0.56000000000000005</v>
      </c>
      <c r="V8"/>
      <c r="W8">
        <v>3.39</v>
      </c>
      <c r="X8">
        <v>2.4500000000000002</v>
      </c>
      <c r="Y8">
        <v>0.87</v>
      </c>
      <c r="Z8"/>
      <c r="AA8"/>
      <c r="AB8">
        <v>27.7</v>
      </c>
      <c r="AC8">
        <v>3.46</v>
      </c>
      <c r="AD8"/>
      <c r="AE8">
        <v>3.69</v>
      </c>
      <c r="AF8"/>
      <c r="AG8">
        <v>0.69</v>
      </c>
      <c r="AH8"/>
      <c r="AI8"/>
      <c r="AJ8">
        <v>12.8</v>
      </c>
      <c r="AK8"/>
      <c r="AL8">
        <v>0.34</v>
      </c>
      <c r="AM8"/>
      <c r="AN8"/>
      <c r="AO8"/>
      <c r="AP8"/>
      <c r="AQ8"/>
      <c r="AR8">
        <v>7.17</v>
      </c>
      <c r="AS8">
        <v>16.100000000000001</v>
      </c>
      <c r="AT8"/>
      <c r="AU8"/>
      <c r="AV8"/>
      <c r="AW8"/>
      <c r="AX8">
        <v>3.71</v>
      </c>
      <c r="AY8">
        <v>3.71</v>
      </c>
      <c r="AZ8">
        <v>5.3</v>
      </c>
      <c r="BA8"/>
      <c r="BB8"/>
      <c r="BC8"/>
      <c r="BD8">
        <v>84.3</v>
      </c>
      <c r="BE8"/>
      <c r="BF8">
        <v>3.52</v>
      </c>
      <c r="BG8">
        <v>1.8</v>
      </c>
      <c r="BH8">
        <v>15.6</v>
      </c>
      <c r="BI8">
        <v>0.5</v>
      </c>
      <c r="BJ8">
        <v>0.56999999999999995</v>
      </c>
      <c r="BK8">
        <v>0.56999999999999995</v>
      </c>
      <c r="BL8"/>
      <c r="BM8">
        <v>5.72</v>
      </c>
      <c r="BN8">
        <v>0.59</v>
      </c>
      <c r="BO8"/>
      <c r="BP8">
        <v>0.31</v>
      </c>
      <c r="BQ8">
        <v>2.33</v>
      </c>
      <c r="BR8">
        <v>2.33</v>
      </c>
      <c r="BS8">
        <v>2.33</v>
      </c>
      <c r="BT8">
        <v>322</v>
      </c>
      <c r="BU8">
        <v>2.4</v>
      </c>
      <c r="BV8">
        <v>15.8</v>
      </c>
      <c r="BW8">
        <v>2.3199999999999998</v>
      </c>
      <c r="BX8"/>
      <c r="BY8">
        <v>150</v>
      </c>
      <c r="CP8" s="49"/>
    </row>
    <row r="9" spans="1:152" x14ac:dyDescent="0.25">
      <c r="B9" t="s">
        <v>243</v>
      </c>
      <c r="C9" t="s">
        <v>119</v>
      </c>
      <c r="D9" t="s">
        <v>224</v>
      </c>
      <c r="E9" t="s">
        <v>225</v>
      </c>
      <c r="F9" s="61">
        <v>45251</v>
      </c>
      <c r="G9" s="61">
        <v>45288</v>
      </c>
      <c r="L9">
        <v>178</v>
      </c>
      <c r="M9"/>
      <c r="N9"/>
      <c r="O9"/>
      <c r="P9"/>
      <c r="Q9">
        <v>21.3</v>
      </c>
      <c r="R9">
        <v>21.3</v>
      </c>
      <c r="S9"/>
      <c r="T9">
        <v>9</v>
      </c>
      <c r="U9">
        <v>1.8</v>
      </c>
      <c r="V9"/>
      <c r="W9">
        <v>5.46</v>
      </c>
      <c r="X9">
        <v>3.29</v>
      </c>
      <c r="Y9">
        <v>1.1399999999999999</v>
      </c>
      <c r="Z9"/>
      <c r="AA9"/>
      <c r="AB9">
        <v>30.4</v>
      </c>
      <c r="AC9">
        <v>5.24</v>
      </c>
      <c r="AD9"/>
      <c r="AE9">
        <v>4.26</v>
      </c>
      <c r="AF9"/>
      <c r="AG9">
        <v>1.1200000000000001</v>
      </c>
      <c r="AH9"/>
      <c r="AI9"/>
      <c r="AJ9">
        <v>16.399999999999999</v>
      </c>
      <c r="AK9"/>
      <c r="AL9">
        <v>0.51</v>
      </c>
      <c r="AM9"/>
      <c r="AN9"/>
      <c r="AO9"/>
      <c r="AP9"/>
      <c r="AQ9"/>
      <c r="AR9">
        <v>7.24</v>
      </c>
      <c r="AS9">
        <v>20.5</v>
      </c>
      <c r="AT9"/>
      <c r="AU9"/>
      <c r="AV9"/>
      <c r="AW9"/>
      <c r="AX9">
        <v>5.01</v>
      </c>
      <c r="AY9">
        <v>5.01</v>
      </c>
      <c r="AZ9">
        <v>16.600000000000001</v>
      </c>
      <c r="BA9"/>
      <c r="BB9"/>
      <c r="BC9"/>
      <c r="BD9">
        <v>86.1</v>
      </c>
      <c r="BE9"/>
      <c r="BF9">
        <v>4.37</v>
      </c>
      <c r="BG9">
        <v>2.2999999999999998</v>
      </c>
      <c r="BH9">
        <v>20.6</v>
      </c>
      <c r="BI9">
        <v>0.5</v>
      </c>
      <c r="BJ9">
        <v>0.76</v>
      </c>
      <c r="BK9">
        <v>0.76</v>
      </c>
      <c r="BL9"/>
      <c r="BM9">
        <v>5.6</v>
      </c>
      <c r="BN9">
        <v>0.61</v>
      </c>
      <c r="BO9"/>
      <c r="BP9">
        <v>0.54</v>
      </c>
      <c r="BQ9">
        <v>2.19</v>
      </c>
      <c r="BR9">
        <v>2.19</v>
      </c>
      <c r="BS9">
        <v>2.19</v>
      </c>
      <c r="BT9">
        <v>338</v>
      </c>
      <c r="BU9">
        <v>2.2999999999999998</v>
      </c>
      <c r="BV9">
        <v>22.3</v>
      </c>
      <c r="BW9">
        <v>3.65</v>
      </c>
      <c r="BX9"/>
      <c r="BY9">
        <v>157</v>
      </c>
      <c r="CP9" s="49"/>
    </row>
    <row r="10" spans="1:152" x14ac:dyDescent="0.25">
      <c r="B10" t="s">
        <v>244</v>
      </c>
      <c r="C10" t="s">
        <v>119</v>
      </c>
      <c r="D10" t="s">
        <v>224</v>
      </c>
      <c r="E10" t="s">
        <v>225</v>
      </c>
      <c r="F10" s="61">
        <v>45251</v>
      </c>
      <c r="G10" s="61">
        <v>45288</v>
      </c>
      <c r="L10">
        <v>558</v>
      </c>
      <c r="M10"/>
      <c r="N10"/>
      <c r="O10"/>
      <c r="P10"/>
      <c r="Q10">
        <v>107.5</v>
      </c>
      <c r="R10">
        <v>107.5</v>
      </c>
      <c r="S10"/>
      <c r="T10">
        <v>10</v>
      </c>
      <c r="U10">
        <v>1.68</v>
      </c>
      <c r="V10"/>
      <c r="W10">
        <v>7.52</v>
      </c>
      <c r="X10">
        <v>4.76</v>
      </c>
      <c r="Y10">
        <v>2.0499999999999998</v>
      </c>
      <c r="Z10"/>
      <c r="AA10"/>
      <c r="AB10">
        <v>31.3</v>
      </c>
      <c r="AC10">
        <v>6.38</v>
      </c>
      <c r="AD10"/>
      <c r="AE10">
        <v>4.6100000000000003</v>
      </c>
      <c r="AF10"/>
      <c r="AG10">
        <v>1.48</v>
      </c>
      <c r="AH10"/>
      <c r="AI10"/>
      <c r="AJ10">
        <v>24.3</v>
      </c>
      <c r="AK10"/>
      <c r="AL10">
        <v>0.72</v>
      </c>
      <c r="AM10"/>
      <c r="AN10"/>
      <c r="AO10"/>
      <c r="AP10"/>
      <c r="AQ10"/>
      <c r="AR10">
        <v>7.27</v>
      </c>
      <c r="AS10">
        <v>29.6</v>
      </c>
      <c r="AT10"/>
      <c r="AU10"/>
      <c r="AV10"/>
      <c r="AW10"/>
      <c r="AX10">
        <v>7.4</v>
      </c>
      <c r="AY10">
        <v>7.4</v>
      </c>
      <c r="AZ10">
        <v>16.5</v>
      </c>
      <c r="BA10"/>
      <c r="BB10"/>
      <c r="BC10"/>
      <c r="BD10">
        <v>86.3</v>
      </c>
      <c r="BE10"/>
      <c r="BF10">
        <v>7.55</v>
      </c>
      <c r="BG10">
        <v>1.9</v>
      </c>
      <c r="BH10">
        <v>20.9</v>
      </c>
      <c r="BI10">
        <v>0.6</v>
      </c>
      <c r="BJ10">
        <v>1.07</v>
      </c>
      <c r="BK10">
        <v>1.07</v>
      </c>
      <c r="BL10"/>
      <c r="BM10">
        <v>5.92</v>
      </c>
      <c r="BN10">
        <v>0.64</v>
      </c>
      <c r="BO10"/>
      <c r="BP10">
        <v>0.66</v>
      </c>
      <c r="BQ10">
        <v>2.2400000000000002</v>
      </c>
      <c r="BR10">
        <v>2.2400000000000002</v>
      </c>
      <c r="BS10">
        <v>2.2400000000000002</v>
      </c>
      <c r="BT10">
        <v>352</v>
      </c>
      <c r="BU10">
        <v>2.7</v>
      </c>
      <c r="BV10">
        <v>27.5</v>
      </c>
      <c r="BW10">
        <v>4.63</v>
      </c>
      <c r="BX10"/>
      <c r="BY10">
        <v>160</v>
      </c>
      <c r="CP10" s="49"/>
    </row>
    <row r="11" spans="1:152" x14ac:dyDescent="0.25">
      <c r="B11" t="s">
        <v>245</v>
      </c>
      <c r="C11" t="s">
        <v>119</v>
      </c>
      <c r="D11" t="s">
        <v>224</v>
      </c>
      <c r="E11" t="s">
        <v>225</v>
      </c>
      <c r="F11" s="61">
        <v>45251</v>
      </c>
      <c r="G11" s="61">
        <v>45288</v>
      </c>
      <c r="L11">
        <v>725</v>
      </c>
      <c r="M11"/>
      <c r="N11"/>
      <c r="O11"/>
      <c r="P11"/>
      <c r="Q11">
        <v>197</v>
      </c>
      <c r="R11">
        <v>197</v>
      </c>
      <c r="S11"/>
      <c r="T11">
        <v>14</v>
      </c>
      <c r="U11">
        <v>1.54</v>
      </c>
      <c r="V11"/>
      <c r="W11">
        <v>7.35</v>
      </c>
      <c r="X11">
        <v>5.23</v>
      </c>
      <c r="Y11">
        <v>1.99</v>
      </c>
      <c r="Z11"/>
      <c r="AA11"/>
      <c r="AB11">
        <v>27.9</v>
      </c>
      <c r="AC11">
        <v>7.34</v>
      </c>
      <c r="AD11"/>
      <c r="AE11">
        <v>4.01</v>
      </c>
      <c r="AF11"/>
      <c r="AG11">
        <v>1.58</v>
      </c>
      <c r="AH11"/>
      <c r="AI11"/>
      <c r="AJ11">
        <v>28.9</v>
      </c>
      <c r="AK11"/>
      <c r="AL11">
        <v>0.82</v>
      </c>
      <c r="AM11"/>
      <c r="AN11"/>
      <c r="AO11"/>
      <c r="AP11"/>
      <c r="AQ11"/>
      <c r="AR11">
        <v>6.81</v>
      </c>
      <c r="AS11">
        <v>34.5</v>
      </c>
      <c r="AT11"/>
      <c r="AU11"/>
      <c r="AV11"/>
      <c r="AW11"/>
      <c r="AX11">
        <v>8.77</v>
      </c>
      <c r="AY11">
        <v>8.77</v>
      </c>
      <c r="AZ11">
        <v>21.4</v>
      </c>
      <c r="BA11"/>
      <c r="BB11"/>
      <c r="BC11"/>
      <c r="BD11">
        <v>81.900000000000006</v>
      </c>
      <c r="BE11"/>
      <c r="BF11">
        <v>8.84</v>
      </c>
      <c r="BG11">
        <v>1.9</v>
      </c>
      <c r="BH11">
        <v>17.600000000000001</v>
      </c>
      <c r="BI11">
        <v>0.4</v>
      </c>
      <c r="BJ11">
        <v>1.25</v>
      </c>
      <c r="BK11">
        <v>1.25</v>
      </c>
      <c r="BL11"/>
      <c r="BM11">
        <v>5.22</v>
      </c>
      <c r="BN11">
        <v>0.6</v>
      </c>
      <c r="BO11"/>
      <c r="BP11">
        <v>0.81</v>
      </c>
      <c r="BQ11">
        <v>1.67</v>
      </c>
      <c r="BR11">
        <v>1.67</v>
      </c>
      <c r="BS11">
        <v>1.67</v>
      </c>
      <c r="BT11">
        <v>374</v>
      </c>
      <c r="BU11">
        <v>5.2</v>
      </c>
      <c r="BV11">
        <v>30.8</v>
      </c>
      <c r="BW11">
        <v>5.17</v>
      </c>
      <c r="BX11"/>
      <c r="BY11">
        <v>147</v>
      </c>
      <c r="CP11" s="49"/>
    </row>
    <row r="12" spans="1:152" x14ac:dyDescent="0.25">
      <c r="B12" t="s">
        <v>246</v>
      </c>
      <c r="C12" t="s">
        <v>119</v>
      </c>
      <c r="D12" t="s">
        <v>224</v>
      </c>
      <c r="E12" t="s">
        <v>225</v>
      </c>
      <c r="F12" s="61">
        <v>45251</v>
      </c>
      <c r="G12" s="61">
        <v>45288</v>
      </c>
      <c r="L12">
        <v>196.5</v>
      </c>
      <c r="M12"/>
      <c r="N12"/>
      <c r="O12"/>
      <c r="P12"/>
      <c r="Q12">
        <v>74.400000000000006</v>
      </c>
      <c r="R12">
        <v>74.400000000000006</v>
      </c>
      <c r="S12"/>
      <c r="T12">
        <v>11</v>
      </c>
      <c r="U12">
        <v>2.64</v>
      </c>
      <c r="V12"/>
      <c r="W12">
        <v>5.66</v>
      </c>
      <c r="X12">
        <v>3.59</v>
      </c>
      <c r="Y12">
        <v>1.38</v>
      </c>
      <c r="Z12"/>
      <c r="AA12"/>
      <c r="AB12">
        <v>23.7</v>
      </c>
      <c r="AC12">
        <v>3.98</v>
      </c>
      <c r="AD12"/>
      <c r="AE12">
        <v>3.6</v>
      </c>
      <c r="AF12"/>
      <c r="AG12">
        <v>1.08</v>
      </c>
      <c r="AH12"/>
      <c r="AI12"/>
      <c r="AJ12">
        <v>15</v>
      </c>
      <c r="AK12"/>
      <c r="AL12">
        <v>0.61</v>
      </c>
      <c r="AM12"/>
      <c r="AN12"/>
      <c r="AO12"/>
      <c r="AP12"/>
      <c r="AQ12"/>
      <c r="AR12">
        <v>6</v>
      </c>
      <c r="AS12">
        <v>19.399999999999999</v>
      </c>
      <c r="AT12"/>
      <c r="AU12"/>
      <c r="AV12"/>
      <c r="AW12"/>
      <c r="AX12">
        <v>4.8600000000000003</v>
      </c>
      <c r="AY12">
        <v>4.8600000000000003</v>
      </c>
      <c r="AZ12">
        <v>31.7</v>
      </c>
      <c r="BA12"/>
      <c r="BB12"/>
      <c r="BC12"/>
      <c r="BD12">
        <v>64.3</v>
      </c>
      <c r="BE12"/>
      <c r="BF12">
        <v>5.08</v>
      </c>
      <c r="BG12">
        <v>2.1</v>
      </c>
      <c r="BH12">
        <v>15.3</v>
      </c>
      <c r="BI12">
        <v>0.5</v>
      </c>
      <c r="BJ12">
        <v>0.87</v>
      </c>
      <c r="BK12">
        <v>0.87</v>
      </c>
      <c r="BL12"/>
      <c r="BM12">
        <v>4.41</v>
      </c>
      <c r="BN12">
        <v>0.53</v>
      </c>
      <c r="BO12"/>
      <c r="BP12">
        <v>0.55000000000000004</v>
      </c>
      <c r="BQ12">
        <v>1.33</v>
      </c>
      <c r="BR12">
        <v>1.33</v>
      </c>
      <c r="BS12">
        <v>1.33</v>
      </c>
      <c r="BT12">
        <v>320</v>
      </c>
      <c r="BU12">
        <v>1.5</v>
      </c>
      <c r="BV12">
        <v>20.5</v>
      </c>
      <c r="BW12">
        <v>4.0199999999999996</v>
      </c>
      <c r="BX12"/>
      <c r="BY12">
        <v>134</v>
      </c>
      <c r="CP12" s="49"/>
    </row>
    <row r="13" spans="1:152" x14ac:dyDescent="0.25">
      <c r="B13" t="s">
        <v>247</v>
      </c>
      <c r="C13" t="s">
        <v>119</v>
      </c>
      <c r="D13" t="s">
        <v>224</v>
      </c>
      <c r="E13" t="s">
        <v>225</v>
      </c>
      <c r="F13" s="61">
        <v>45251</v>
      </c>
      <c r="G13" s="61">
        <v>45288</v>
      </c>
      <c r="L13">
        <v>280</v>
      </c>
      <c r="M13"/>
      <c r="N13"/>
      <c r="O13"/>
      <c r="P13"/>
      <c r="Q13">
        <v>43.1</v>
      </c>
      <c r="R13">
        <v>43.1</v>
      </c>
      <c r="S13"/>
      <c r="T13">
        <v>13</v>
      </c>
      <c r="U13">
        <v>5.69</v>
      </c>
      <c r="V13"/>
      <c r="W13">
        <v>5.6</v>
      </c>
      <c r="X13">
        <v>3.92</v>
      </c>
      <c r="Y13">
        <v>1.44</v>
      </c>
      <c r="Z13"/>
      <c r="AA13"/>
      <c r="AB13">
        <v>29.7</v>
      </c>
      <c r="AC13">
        <v>5.28</v>
      </c>
      <c r="AD13"/>
      <c r="AE13">
        <v>3.67</v>
      </c>
      <c r="AF13"/>
      <c r="AG13">
        <v>1.19</v>
      </c>
      <c r="AH13"/>
      <c r="AI13"/>
      <c r="AJ13">
        <v>16</v>
      </c>
      <c r="AK13"/>
      <c r="AL13">
        <v>0.59</v>
      </c>
      <c r="AM13"/>
      <c r="AN13"/>
      <c r="AO13"/>
      <c r="AP13"/>
      <c r="AQ13"/>
      <c r="AR13">
        <v>7.01</v>
      </c>
      <c r="AS13">
        <v>20.100000000000001</v>
      </c>
      <c r="AT13"/>
      <c r="AU13"/>
      <c r="AV13"/>
      <c r="AW13"/>
      <c r="AX13">
        <v>4.8600000000000003</v>
      </c>
      <c r="AY13">
        <v>4.8600000000000003</v>
      </c>
      <c r="AZ13">
        <v>42.6</v>
      </c>
      <c r="BA13"/>
      <c r="BB13"/>
      <c r="BC13"/>
      <c r="BD13">
        <v>69.099999999999994</v>
      </c>
      <c r="BE13"/>
      <c r="BF13">
        <v>5.21</v>
      </c>
      <c r="BG13">
        <v>1.6</v>
      </c>
      <c r="BH13">
        <v>14.6</v>
      </c>
      <c r="BI13">
        <v>0.4</v>
      </c>
      <c r="BJ13">
        <v>0.91</v>
      </c>
      <c r="BK13">
        <v>0.91</v>
      </c>
      <c r="BL13"/>
      <c r="BM13">
        <v>5.36</v>
      </c>
      <c r="BN13">
        <v>0.59</v>
      </c>
      <c r="BO13"/>
      <c r="BP13">
        <v>0.52</v>
      </c>
      <c r="BQ13">
        <v>1.74</v>
      </c>
      <c r="BR13">
        <v>1.74</v>
      </c>
      <c r="BS13">
        <v>1.74</v>
      </c>
      <c r="BT13">
        <v>366</v>
      </c>
      <c r="BU13">
        <v>1.8</v>
      </c>
      <c r="BV13">
        <v>23.8</v>
      </c>
      <c r="BW13">
        <v>4.1100000000000003</v>
      </c>
      <c r="BX13"/>
      <c r="BY13">
        <v>149</v>
      </c>
      <c r="CP13" s="49"/>
    </row>
    <row r="14" spans="1:152" x14ac:dyDescent="0.25">
      <c r="B14" t="s">
        <v>248</v>
      </c>
      <c r="C14" t="s">
        <v>119</v>
      </c>
      <c r="D14" t="s">
        <v>224</v>
      </c>
      <c r="E14" t="s">
        <v>225</v>
      </c>
      <c r="F14" s="61">
        <v>45251</v>
      </c>
      <c r="G14" s="61">
        <v>45288</v>
      </c>
      <c r="L14">
        <v>642</v>
      </c>
      <c r="M14"/>
      <c r="N14"/>
      <c r="O14"/>
      <c r="P14"/>
      <c r="Q14">
        <v>101.5</v>
      </c>
      <c r="R14">
        <v>101.5</v>
      </c>
      <c r="S14"/>
      <c r="T14">
        <v>10</v>
      </c>
      <c r="U14">
        <v>3.68</v>
      </c>
      <c r="V14"/>
      <c r="W14">
        <v>7.35</v>
      </c>
      <c r="X14">
        <v>5.14</v>
      </c>
      <c r="Y14">
        <v>1.72</v>
      </c>
      <c r="Z14"/>
      <c r="AA14"/>
      <c r="AB14">
        <v>24.2</v>
      </c>
      <c r="AC14">
        <v>6.85</v>
      </c>
      <c r="AD14"/>
      <c r="AE14">
        <v>3.98</v>
      </c>
      <c r="AF14"/>
      <c r="AG14">
        <v>1.46</v>
      </c>
      <c r="AH14"/>
      <c r="AI14"/>
      <c r="AJ14">
        <v>22.5</v>
      </c>
      <c r="AK14"/>
      <c r="AL14">
        <v>0.67</v>
      </c>
      <c r="AM14"/>
      <c r="AN14"/>
      <c r="AO14"/>
      <c r="AP14"/>
      <c r="AQ14"/>
      <c r="AR14">
        <v>6.51</v>
      </c>
      <c r="AS14">
        <v>27.5</v>
      </c>
      <c r="AT14"/>
      <c r="AU14"/>
      <c r="AV14"/>
      <c r="AW14"/>
      <c r="AX14">
        <v>7.41</v>
      </c>
      <c r="AY14">
        <v>7.41</v>
      </c>
      <c r="AZ14">
        <v>46.7</v>
      </c>
      <c r="BA14"/>
      <c r="BB14"/>
      <c r="BC14"/>
      <c r="BD14">
        <v>66.5</v>
      </c>
      <c r="BE14"/>
      <c r="BF14">
        <v>6.71</v>
      </c>
      <c r="BG14">
        <v>1.3</v>
      </c>
      <c r="BH14">
        <v>18.5</v>
      </c>
      <c r="BI14">
        <v>0.4</v>
      </c>
      <c r="BJ14">
        <v>1.1599999999999999</v>
      </c>
      <c r="BK14">
        <v>1.1599999999999999</v>
      </c>
      <c r="BL14"/>
      <c r="BM14">
        <v>4.68</v>
      </c>
      <c r="BN14">
        <v>0.56999999999999995</v>
      </c>
      <c r="BO14"/>
      <c r="BP14">
        <v>0.7</v>
      </c>
      <c r="BQ14">
        <v>1.39</v>
      </c>
      <c r="BR14">
        <v>1.39</v>
      </c>
      <c r="BS14">
        <v>1.39</v>
      </c>
      <c r="BT14">
        <v>336</v>
      </c>
      <c r="BU14">
        <v>2.2000000000000002</v>
      </c>
      <c r="BV14">
        <v>27.4</v>
      </c>
      <c r="BW14">
        <v>5.67</v>
      </c>
      <c r="BX14"/>
      <c r="BY14">
        <v>142</v>
      </c>
      <c r="CP14" s="49"/>
    </row>
    <row r="15" spans="1:152" x14ac:dyDescent="0.25">
      <c r="B15" t="s">
        <v>249</v>
      </c>
      <c r="C15" t="s">
        <v>119</v>
      </c>
      <c r="D15" t="s">
        <v>224</v>
      </c>
      <c r="E15" t="s">
        <v>225</v>
      </c>
      <c r="F15" s="61">
        <v>45251</v>
      </c>
      <c r="G15" s="61">
        <v>45288</v>
      </c>
      <c r="L15">
        <v>582</v>
      </c>
      <c r="M15"/>
      <c r="N15"/>
      <c r="O15"/>
      <c r="P15"/>
      <c r="Q15">
        <v>76.3</v>
      </c>
      <c r="R15">
        <v>76.3</v>
      </c>
      <c r="S15"/>
      <c r="T15">
        <v>12</v>
      </c>
      <c r="U15">
        <v>2.48</v>
      </c>
      <c r="V15"/>
      <c r="W15">
        <v>7.61</v>
      </c>
      <c r="X15">
        <v>5.32</v>
      </c>
      <c r="Y15">
        <v>2.1</v>
      </c>
      <c r="Z15"/>
      <c r="AA15"/>
      <c r="AB15">
        <v>26.7</v>
      </c>
      <c r="AC15">
        <v>6.26</v>
      </c>
      <c r="AD15"/>
      <c r="AE15">
        <v>4.21</v>
      </c>
      <c r="AF15"/>
      <c r="AG15">
        <v>1.44</v>
      </c>
      <c r="AH15"/>
      <c r="AI15"/>
      <c r="AJ15">
        <v>21</v>
      </c>
      <c r="AK15"/>
      <c r="AL15">
        <v>0.85</v>
      </c>
      <c r="AM15"/>
      <c r="AN15"/>
      <c r="AO15"/>
      <c r="AP15"/>
      <c r="AQ15"/>
      <c r="AR15">
        <v>6.62</v>
      </c>
      <c r="AS15">
        <v>29.2</v>
      </c>
      <c r="AT15"/>
      <c r="AU15"/>
      <c r="AV15"/>
      <c r="AW15"/>
      <c r="AX15">
        <v>7.05</v>
      </c>
      <c r="AY15">
        <v>7.05</v>
      </c>
      <c r="AZ15">
        <v>48.6</v>
      </c>
      <c r="BA15"/>
      <c r="BB15"/>
      <c r="BC15"/>
      <c r="BD15">
        <v>73.599999999999994</v>
      </c>
      <c r="BE15"/>
      <c r="BF15">
        <v>7.64</v>
      </c>
      <c r="BG15">
        <v>1.4</v>
      </c>
      <c r="BH15">
        <v>19.8</v>
      </c>
      <c r="BI15">
        <v>0.5</v>
      </c>
      <c r="BJ15">
        <v>1.19</v>
      </c>
      <c r="BK15">
        <v>1.19</v>
      </c>
      <c r="BL15"/>
      <c r="BM15">
        <v>4.84</v>
      </c>
      <c r="BN15">
        <v>0.57999999999999996</v>
      </c>
      <c r="BO15"/>
      <c r="BP15">
        <v>0.82</v>
      </c>
      <c r="BQ15">
        <v>1.57</v>
      </c>
      <c r="BR15">
        <v>1.57</v>
      </c>
      <c r="BS15">
        <v>1.57</v>
      </c>
      <c r="BT15">
        <v>361</v>
      </c>
      <c r="BU15">
        <v>1.9</v>
      </c>
      <c r="BV15">
        <v>29.8</v>
      </c>
      <c r="BW15">
        <v>5.9</v>
      </c>
      <c r="BX15"/>
      <c r="BY15">
        <v>142</v>
      </c>
      <c r="CP15" s="49"/>
    </row>
    <row r="16" spans="1:152" x14ac:dyDescent="0.25">
      <c r="B16" t="s">
        <v>250</v>
      </c>
      <c r="C16" t="s">
        <v>119</v>
      </c>
      <c r="D16" t="s">
        <v>224</v>
      </c>
      <c r="E16" t="s">
        <v>225</v>
      </c>
      <c r="F16" s="61">
        <v>45251</v>
      </c>
      <c r="G16" s="61">
        <v>45288</v>
      </c>
      <c r="L16">
        <v>2800</v>
      </c>
      <c r="M16"/>
      <c r="N16"/>
      <c r="O16"/>
      <c r="P16"/>
      <c r="Q16">
        <v>322</v>
      </c>
      <c r="R16">
        <v>322</v>
      </c>
      <c r="S16"/>
      <c r="T16">
        <v>11</v>
      </c>
      <c r="U16">
        <v>3.19</v>
      </c>
      <c r="V16"/>
      <c r="W16">
        <v>20.9</v>
      </c>
      <c r="X16">
        <v>13.3</v>
      </c>
      <c r="Y16">
        <v>6.06</v>
      </c>
      <c r="Z16"/>
      <c r="AA16"/>
      <c r="AB16">
        <v>25.1</v>
      </c>
      <c r="AC16">
        <v>19.899999999999999</v>
      </c>
      <c r="AD16"/>
      <c r="AE16">
        <v>3.15</v>
      </c>
      <c r="AF16"/>
      <c r="AG16">
        <v>4.07</v>
      </c>
      <c r="AH16"/>
      <c r="AI16"/>
      <c r="AJ16">
        <v>118</v>
      </c>
      <c r="AK16"/>
      <c r="AL16">
        <v>2</v>
      </c>
      <c r="AM16"/>
      <c r="AN16"/>
      <c r="AO16"/>
      <c r="AP16"/>
      <c r="AQ16"/>
      <c r="AR16">
        <v>6.01</v>
      </c>
      <c r="AS16">
        <v>114</v>
      </c>
      <c r="AT16"/>
      <c r="AU16"/>
      <c r="AV16"/>
      <c r="AW16"/>
      <c r="AX16">
        <v>32.700000000000003</v>
      </c>
      <c r="AY16">
        <v>32.700000000000003</v>
      </c>
      <c r="AZ16">
        <v>22.2</v>
      </c>
      <c r="BA16"/>
      <c r="BB16"/>
      <c r="BC16"/>
      <c r="BD16">
        <v>82.1</v>
      </c>
      <c r="BE16"/>
      <c r="BF16">
        <v>26.5</v>
      </c>
      <c r="BG16">
        <v>4.2</v>
      </c>
      <c r="BH16">
        <v>24</v>
      </c>
      <c r="BI16">
        <v>0.4</v>
      </c>
      <c r="BJ16">
        <v>3.26</v>
      </c>
      <c r="BK16">
        <v>3.26</v>
      </c>
      <c r="BL16"/>
      <c r="BM16">
        <v>4.74</v>
      </c>
      <c r="BN16">
        <v>0.51</v>
      </c>
      <c r="BO16"/>
      <c r="BP16">
        <v>1.8</v>
      </c>
      <c r="BQ16">
        <v>1.48</v>
      </c>
      <c r="BR16">
        <v>1.48</v>
      </c>
      <c r="BS16">
        <v>1.48</v>
      </c>
      <c r="BT16">
        <v>440</v>
      </c>
      <c r="BU16">
        <v>2.2999999999999998</v>
      </c>
      <c r="BV16">
        <v>91.8</v>
      </c>
      <c r="BW16">
        <v>12.7</v>
      </c>
      <c r="BX16"/>
      <c r="BY16">
        <v>124</v>
      </c>
      <c r="CP16" s="49"/>
    </row>
    <row r="17" spans="2:94" x14ac:dyDescent="0.25">
      <c r="B17" t="s">
        <v>251</v>
      </c>
      <c r="C17" t="s">
        <v>119</v>
      </c>
      <c r="D17" t="s">
        <v>224</v>
      </c>
      <c r="E17" t="s">
        <v>225</v>
      </c>
      <c r="F17" s="61">
        <v>45251</v>
      </c>
      <c r="G17" s="61">
        <v>45288</v>
      </c>
      <c r="L17">
        <v>1180</v>
      </c>
      <c r="M17"/>
      <c r="N17"/>
      <c r="O17"/>
      <c r="P17"/>
      <c r="Q17">
        <v>117.5</v>
      </c>
      <c r="R17">
        <v>117.5</v>
      </c>
      <c r="S17"/>
      <c r="T17">
        <v>9</v>
      </c>
      <c r="U17">
        <v>2.41</v>
      </c>
      <c r="V17"/>
      <c r="W17">
        <v>12.05</v>
      </c>
      <c r="X17">
        <v>7.42</v>
      </c>
      <c r="Y17">
        <v>2.69</v>
      </c>
      <c r="Z17"/>
      <c r="AA17"/>
      <c r="AB17">
        <v>27.4</v>
      </c>
      <c r="AC17">
        <v>10.050000000000001</v>
      </c>
      <c r="AD17"/>
      <c r="AE17">
        <v>3.96</v>
      </c>
      <c r="AF17"/>
      <c r="AG17">
        <v>2.4900000000000002</v>
      </c>
      <c r="AH17"/>
      <c r="AI17"/>
      <c r="AJ17">
        <v>39.4</v>
      </c>
      <c r="AK17"/>
      <c r="AL17">
        <v>1.3</v>
      </c>
      <c r="AM17"/>
      <c r="AN17"/>
      <c r="AO17"/>
      <c r="AP17"/>
      <c r="AQ17"/>
      <c r="AR17">
        <v>6.94</v>
      </c>
      <c r="AS17">
        <v>46.2</v>
      </c>
      <c r="AT17"/>
      <c r="AU17"/>
      <c r="AV17"/>
      <c r="AW17"/>
      <c r="AX17">
        <v>11.8</v>
      </c>
      <c r="AY17">
        <v>11.8</v>
      </c>
      <c r="AZ17">
        <v>49.9</v>
      </c>
      <c r="BA17"/>
      <c r="BB17"/>
      <c r="BC17"/>
      <c r="BD17">
        <v>68.2</v>
      </c>
      <c r="BE17"/>
      <c r="BF17">
        <v>12.75</v>
      </c>
      <c r="BG17">
        <v>1.9</v>
      </c>
      <c r="BH17">
        <v>27</v>
      </c>
      <c r="BI17">
        <v>0.5</v>
      </c>
      <c r="BJ17">
        <v>1.86</v>
      </c>
      <c r="BK17">
        <v>1.86</v>
      </c>
      <c r="BL17"/>
      <c r="BM17">
        <v>5.1100000000000003</v>
      </c>
      <c r="BN17">
        <v>0.59</v>
      </c>
      <c r="BO17"/>
      <c r="BP17">
        <v>1.22</v>
      </c>
      <c r="BQ17">
        <v>1.38</v>
      </c>
      <c r="BR17">
        <v>1.38</v>
      </c>
      <c r="BS17">
        <v>1.38</v>
      </c>
      <c r="BT17">
        <v>384</v>
      </c>
      <c r="BU17">
        <v>1</v>
      </c>
      <c r="BV17">
        <v>43.5</v>
      </c>
      <c r="BW17">
        <v>7.85</v>
      </c>
      <c r="BX17"/>
      <c r="BY17">
        <v>151</v>
      </c>
      <c r="CP17" s="49"/>
    </row>
    <row r="18" spans="2:94" x14ac:dyDescent="0.25">
      <c r="B18" t="s">
        <v>252</v>
      </c>
      <c r="C18" t="s">
        <v>119</v>
      </c>
      <c r="D18" t="s">
        <v>224</v>
      </c>
      <c r="E18" t="s">
        <v>225</v>
      </c>
      <c r="F18" s="61">
        <v>45251</v>
      </c>
      <c r="G18" s="61">
        <v>45288</v>
      </c>
      <c r="L18">
        <v>494</v>
      </c>
      <c r="M18"/>
      <c r="N18"/>
      <c r="O18"/>
      <c r="P18"/>
      <c r="Q18">
        <v>48.8</v>
      </c>
      <c r="R18">
        <v>48.8</v>
      </c>
      <c r="S18"/>
      <c r="T18">
        <v>16</v>
      </c>
      <c r="U18">
        <v>1.86</v>
      </c>
      <c r="V18"/>
      <c r="W18">
        <v>10.15</v>
      </c>
      <c r="X18">
        <v>6.61</v>
      </c>
      <c r="Y18">
        <v>2.25</v>
      </c>
      <c r="Z18"/>
      <c r="AA18"/>
      <c r="AB18">
        <v>25.6</v>
      </c>
      <c r="AC18">
        <v>7.91</v>
      </c>
      <c r="AD18"/>
      <c r="AE18">
        <v>3.67</v>
      </c>
      <c r="AF18"/>
      <c r="AG18">
        <v>2.08</v>
      </c>
      <c r="AH18"/>
      <c r="AI18"/>
      <c r="AJ18">
        <v>25.3</v>
      </c>
      <c r="AK18"/>
      <c r="AL18">
        <v>1.1200000000000001</v>
      </c>
      <c r="AM18"/>
      <c r="AN18"/>
      <c r="AO18"/>
      <c r="AP18"/>
      <c r="AQ18"/>
      <c r="AR18">
        <v>6.24</v>
      </c>
      <c r="AS18">
        <v>31.8</v>
      </c>
      <c r="AT18"/>
      <c r="AU18"/>
      <c r="AV18"/>
      <c r="AW18"/>
      <c r="AX18">
        <v>8.4600000000000009</v>
      </c>
      <c r="AY18">
        <v>8.4600000000000009</v>
      </c>
      <c r="AZ18">
        <v>44</v>
      </c>
      <c r="BA18"/>
      <c r="BB18"/>
      <c r="BC18"/>
      <c r="BD18">
        <v>57.4</v>
      </c>
      <c r="BE18"/>
      <c r="BF18">
        <v>8.4600000000000009</v>
      </c>
      <c r="BG18">
        <v>2.6</v>
      </c>
      <c r="BH18">
        <v>30.9</v>
      </c>
      <c r="BI18">
        <v>0.5</v>
      </c>
      <c r="BJ18">
        <v>1.51</v>
      </c>
      <c r="BK18">
        <v>1.51</v>
      </c>
      <c r="BL18"/>
      <c r="BM18">
        <v>4.78</v>
      </c>
      <c r="BN18">
        <v>0.52</v>
      </c>
      <c r="BO18"/>
      <c r="BP18">
        <v>1.06</v>
      </c>
      <c r="BQ18">
        <v>1.26</v>
      </c>
      <c r="BR18">
        <v>1.26</v>
      </c>
      <c r="BS18">
        <v>1.26</v>
      </c>
      <c r="BT18">
        <v>305</v>
      </c>
      <c r="BU18">
        <v>5.9</v>
      </c>
      <c r="BV18">
        <v>37.799999999999997</v>
      </c>
      <c r="BW18">
        <v>7.34</v>
      </c>
      <c r="BX18"/>
      <c r="BY18">
        <v>138</v>
      </c>
      <c r="CP18" s="49"/>
    </row>
    <row r="19" spans="2:94" x14ac:dyDescent="0.25">
      <c r="B19" t="s">
        <v>253</v>
      </c>
      <c r="C19" t="s">
        <v>119</v>
      </c>
      <c r="D19" t="s">
        <v>224</v>
      </c>
      <c r="E19" t="s">
        <v>225</v>
      </c>
      <c r="F19" s="61">
        <v>45251</v>
      </c>
      <c r="G19" s="61">
        <v>45288</v>
      </c>
      <c r="L19">
        <v>308</v>
      </c>
      <c r="M19"/>
      <c r="N19"/>
      <c r="O19"/>
      <c r="P19"/>
      <c r="Q19">
        <v>38.200000000000003</v>
      </c>
      <c r="R19">
        <v>38.200000000000003</v>
      </c>
      <c r="S19"/>
      <c r="T19">
        <v>9</v>
      </c>
      <c r="U19">
        <v>1.78</v>
      </c>
      <c r="V19"/>
      <c r="W19">
        <v>9.8699999999999992</v>
      </c>
      <c r="X19">
        <v>6.39</v>
      </c>
      <c r="Y19">
        <v>2.2799999999999998</v>
      </c>
      <c r="Z19"/>
      <c r="AA19"/>
      <c r="AB19">
        <v>27.1</v>
      </c>
      <c r="AC19">
        <v>8.9499999999999993</v>
      </c>
      <c r="AD19"/>
      <c r="AE19">
        <v>3.7</v>
      </c>
      <c r="AF19"/>
      <c r="AG19">
        <v>2.09</v>
      </c>
      <c r="AH19"/>
      <c r="AI19"/>
      <c r="AJ19">
        <v>32.5</v>
      </c>
      <c r="AK19"/>
      <c r="AL19">
        <v>0.89</v>
      </c>
      <c r="AM19"/>
      <c r="AN19"/>
      <c r="AO19"/>
      <c r="AP19"/>
      <c r="AQ19"/>
      <c r="AR19">
        <v>6.37</v>
      </c>
      <c r="AS19">
        <v>38.200000000000003</v>
      </c>
      <c r="AT19"/>
      <c r="AU19"/>
      <c r="AV19"/>
      <c r="AW19"/>
      <c r="AX19">
        <v>9.93</v>
      </c>
      <c r="AY19">
        <v>9.93</v>
      </c>
      <c r="AZ19">
        <v>41.5</v>
      </c>
      <c r="BA19"/>
      <c r="BB19"/>
      <c r="BC19"/>
      <c r="BD19">
        <v>60.5</v>
      </c>
      <c r="BE19"/>
      <c r="BF19">
        <v>9.34</v>
      </c>
      <c r="BG19">
        <v>2.4</v>
      </c>
      <c r="BH19">
        <v>33.299999999999997</v>
      </c>
      <c r="BI19">
        <v>0.4</v>
      </c>
      <c r="BJ19">
        <v>1.63</v>
      </c>
      <c r="BK19">
        <v>1.63</v>
      </c>
      <c r="BL19"/>
      <c r="BM19">
        <v>4.5999999999999996</v>
      </c>
      <c r="BN19">
        <v>0.53</v>
      </c>
      <c r="BO19"/>
      <c r="BP19">
        <v>1.04</v>
      </c>
      <c r="BQ19">
        <v>1.4</v>
      </c>
      <c r="BR19">
        <v>1.4</v>
      </c>
      <c r="BS19">
        <v>1.4</v>
      </c>
      <c r="BT19">
        <v>306</v>
      </c>
      <c r="BU19">
        <v>3</v>
      </c>
      <c r="BV19">
        <v>45.6</v>
      </c>
      <c r="BW19">
        <v>7.26</v>
      </c>
      <c r="BX19"/>
      <c r="BY19">
        <v>140</v>
      </c>
      <c r="CP19" s="49"/>
    </row>
    <row r="20" spans="2:94" x14ac:dyDescent="0.25">
      <c r="B20" t="s">
        <v>254</v>
      </c>
      <c r="C20" t="s">
        <v>119</v>
      </c>
      <c r="D20" t="s">
        <v>224</v>
      </c>
      <c r="E20" t="s">
        <v>225</v>
      </c>
      <c r="F20" s="61">
        <v>45251</v>
      </c>
      <c r="G20" s="61">
        <v>45288</v>
      </c>
      <c r="L20">
        <v>333</v>
      </c>
      <c r="M20"/>
      <c r="N20"/>
      <c r="O20"/>
      <c r="P20"/>
      <c r="Q20">
        <v>39</v>
      </c>
      <c r="R20">
        <v>39</v>
      </c>
      <c r="S20"/>
      <c r="T20">
        <v>10</v>
      </c>
      <c r="U20">
        <v>1.84</v>
      </c>
      <c r="V20"/>
      <c r="W20">
        <v>10.8</v>
      </c>
      <c r="X20">
        <v>7.07</v>
      </c>
      <c r="Y20">
        <v>2.71</v>
      </c>
      <c r="Z20"/>
      <c r="AA20"/>
      <c r="AB20">
        <v>25</v>
      </c>
      <c r="AC20">
        <v>9.06</v>
      </c>
      <c r="AD20"/>
      <c r="AE20">
        <v>3.95</v>
      </c>
      <c r="AF20"/>
      <c r="AG20">
        <v>2.08</v>
      </c>
      <c r="AH20"/>
      <c r="AI20"/>
      <c r="AJ20">
        <v>36.5</v>
      </c>
      <c r="AK20"/>
      <c r="AL20">
        <v>1.04</v>
      </c>
      <c r="AM20"/>
      <c r="AN20"/>
      <c r="AO20"/>
      <c r="AP20"/>
      <c r="AQ20"/>
      <c r="AR20">
        <v>5.83</v>
      </c>
      <c r="AS20">
        <v>40.9</v>
      </c>
      <c r="AT20"/>
      <c r="AU20"/>
      <c r="AV20"/>
      <c r="AW20"/>
      <c r="AX20">
        <v>10.55</v>
      </c>
      <c r="AY20">
        <v>10.55</v>
      </c>
      <c r="AZ20">
        <v>37.4</v>
      </c>
      <c r="BA20"/>
      <c r="BB20"/>
      <c r="BC20"/>
      <c r="BD20">
        <v>52.9</v>
      </c>
      <c r="BE20"/>
      <c r="BF20">
        <v>9.4700000000000006</v>
      </c>
      <c r="BG20">
        <v>2.4</v>
      </c>
      <c r="BH20">
        <v>30.6</v>
      </c>
      <c r="BI20">
        <v>0.4</v>
      </c>
      <c r="BJ20">
        <v>1.44</v>
      </c>
      <c r="BK20">
        <v>1.44</v>
      </c>
      <c r="BL20"/>
      <c r="BM20">
        <v>4.6399999999999997</v>
      </c>
      <c r="BN20">
        <v>0.52</v>
      </c>
      <c r="BO20"/>
      <c r="BP20">
        <v>0.99</v>
      </c>
      <c r="BQ20">
        <v>1.39</v>
      </c>
      <c r="BR20">
        <v>1.39</v>
      </c>
      <c r="BS20">
        <v>1.39</v>
      </c>
      <c r="BT20">
        <v>296</v>
      </c>
      <c r="BU20">
        <v>4.3</v>
      </c>
      <c r="BV20">
        <v>44.6</v>
      </c>
      <c r="BW20">
        <v>7.05</v>
      </c>
      <c r="BX20"/>
      <c r="BY20">
        <v>135</v>
      </c>
      <c r="CP20" s="49"/>
    </row>
    <row r="21" spans="2:94" x14ac:dyDescent="0.25">
      <c r="B21" t="s">
        <v>255</v>
      </c>
      <c r="C21" t="s">
        <v>119</v>
      </c>
      <c r="D21" t="s">
        <v>224</v>
      </c>
      <c r="E21" t="s">
        <v>225</v>
      </c>
      <c r="F21" s="61">
        <v>45251</v>
      </c>
      <c r="G21" s="61">
        <v>45288</v>
      </c>
      <c r="L21">
        <v>287</v>
      </c>
      <c r="M21"/>
      <c r="N21"/>
      <c r="O21"/>
      <c r="P21"/>
      <c r="Q21">
        <v>35.4</v>
      </c>
      <c r="R21">
        <v>35.4</v>
      </c>
      <c r="S21"/>
      <c r="T21">
        <v>12</v>
      </c>
      <c r="U21">
        <v>1.66</v>
      </c>
      <c r="V21"/>
      <c r="W21">
        <v>21.3</v>
      </c>
      <c r="X21">
        <v>11.95</v>
      </c>
      <c r="Y21">
        <v>5.64</v>
      </c>
      <c r="Z21"/>
      <c r="AA21"/>
      <c r="AB21">
        <v>24.2</v>
      </c>
      <c r="AC21">
        <v>20.3</v>
      </c>
      <c r="AD21"/>
      <c r="AE21">
        <v>4</v>
      </c>
      <c r="AF21"/>
      <c r="AG21">
        <v>3.93</v>
      </c>
      <c r="AH21"/>
      <c r="AI21"/>
      <c r="AJ21">
        <v>91.1</v>
      </c>
      <c r="AK21"/>
      <c r="AL21">
        <v>1.56</v>
      </c>
      <c r="AM21"/>
      <c r="AN21"/>
      <c r="AO21"/>
      <c r="AP21"/>
      <c r="AQ21"/>
      <c r="AR21">
        <v>6</v>
      </c>
      <c r="AS21">
        <v>107.5</v>
      </c>
      <c r="AT21"/>
      <c r="AU21"/>
      <c r="AV21"/>
      <c r="AW21"/>
      <c r="AX21">
        <v>28.9</v>
      </c>
      <c r="AY21">
        <v>28.9</v>
      </c>
      <c r="AZ21">
        <v>43.2</v>
      </c>
      <c r="BA21"/>
      <c r="BB21"/>
      <c r="BC21"/>
      <c r="BD21">
        <v>60.3</v>
      </c>
      <c r="BE21"/>
      <c r="BF21">
        <v>23.2</v>
      </c>
      <c r="BG21">
        <v>1.5</v>
      </c>
      <c r="BH21">
        <v>41.4</v>
      </c>
      <c r="BI21">
        <v>0.5</v>
      </c>
      <c r="BJ21">
        <v>3.32</v>
      </c>
      <c r="BK21">
        <v>3.32</v>
      </c>
      <c r="BL21"/>
      <c r="BM21">
        <v>4.67</v>
      </c>
      <c r="BN21">
        <v>0.52</v>
      </c>
      <c r="BO21"/>
      <c r="BP21">
        <v>1.56</v>
      </c>
      <c r="BQ21">
        <v>1.54</v>
      </c>
      <c r="BR21">
        <v>1.54</v>
      </c>
      <c r="BS21">
        <v>1.54</v>
      </c>
      <c r="BT21">
        <v>325</v>
      </c>
      <c r="BU21">
        <v>3.2</v>
      </c>
      <c r="BV21">
        <v>90.1</v>
      </c>
      <c r="BW21">
        <v>11.55</v>
      </c>
      <c r="BX21"/>
      <c r="BY21">
        <v>135</v>
      </c>
      <c r="CP21" s="49"/>
    </row>
    <row r="22" spans="2:94" x14ac:dyDescent="0.25">
      <c r="B22" t="s">
        <v>256</v>
      </c>
      <c r="C22" t="s">
        <v>119</v>
      </c>
      <c r="D22" t="s">
        <v>224</v>
      </c>
      <c r="E22" t="s">
        <v>225</v>
      </c>
      <c r="F22" s="61">
        <v>45251</v>
      </c>
      <c r="G22" s="61">
        <v>45288</v>
      </c>
      <c r="L22">
        <v>402</v>
      </c>
      <c r="M22"/>
      <c r="N22"/>
      <c r="O22"/>
      <c r="P22"/>
      <c r="Q22">
        <v>47.2</v>
      </c>
      <c r="R22">
        <v>47.2</v>
      </c>
      <c r="S22"/>
      <c r="T22">
        <v>14</v>
      </c>
      <c r="U22">
        <v>1.5</v>
      </c>
      <c r="V22"/>
      <c r="W22">
        <v>16</v>
      </c>
      <c r="X22">
        <v>9.1999999999999993</v>
      </c>
      <c r="Y22">
        <v>3.39</v>
      </c>
      <c r="Z22"/>
      <c r="AA22"/>
      <c r="AB22">
        <v>25.5</v>
      </c>
      <c r="AC22">
        <v>14.65</v>
      </c>
      <c r="AD22"/>
      <c r="AE22">
        <v>4.04</v>
      </c>
      <c r="AF22"/>
      <c r="AG22">
        <v>3.03</v>
      </c>
      <c r="AH22"/>
      <c r="AI22"/>
      <c r="AJ22">
        <v>64.3</v>
      </c>
      <c r="AK22"/>
      <c r="AL22">
        <v>1.38</v>
      </c>
      <c r="AM22"/>
      <c r="AN22"/>
      <c r="AO22"/>
      <c r="AP22"/>
      <c r="AQ22"/>
      <c r="AR22">
        <v>6.77</v>
      </c>
      <c r="AS22">
        <v>65.2</v>
      </c>
      <c r="AT22"/>
      <c r="AU22"/>
      <c r="AV22"/>
      <c r="AW22"/>
      <c r="AX22">
        <v>17.45</v>
      </c>
      <c r="AY22">
        <v>17.45</v>
      </c>
      <c r="AZ22">
        <v>45.9</v>
      </c>
      <c r="BA22"/>
      <c r="BB22"/>
      <c r="BC22"/>
      <c r="BD22">
        <v>63.3</v>
      </c>
      <c r="BE22"/>
      <c r="BF22">
        <v>14.4</v>
      </c>
      <c r="BG22">
        <v>1.6</v>
      </c>
      <c r="BH22">
        <v>48</v>
      </c>
      <c r="BI22">
        <v>0.5</v>
      </c>
      <c r="BJ22">
        <v>2.2000000000000002</v>
      </c>
      <c r="BK22">
        <v>2.2000000000000002</v>
      </c>
      <c r="BL22"/>
      <c r="BM22">
        <v>4.38</v>
      </c>
      <c r="BN22">
        <v>0.56000000000000005</v>
      </c>
      <c r="BO22"/>
      <c r="BP22">
        <v>1.35</v>
      </c>
      <c r="BQ22">
        <v>1.32</v>
      </c>
      <c r="BR22">
        <v>1.32</v>
      </c>
      <c r="BS22">
        <v>1.32</v>
      </c>
      <c r="BT22">
        <v>376</v>
      </c>
      <c r="BU22">
        <v>9.1999999999999993</v>
      </c>
      <c r="BV22">
        <v>71.5</v>
      </c>
      <c r="BW22">
        <v>9.27</v>
      </c>
      <c r="BX22"/>
      <c r="BY22">
        <v>134</v>
      </c>
      <c r="CP22" s="49"/>
    </row>
    <row r="23" spans="2:94" x14ac:dyDescent="0.25">
      <c r="B23" t="s">
        <v>257</v>
      </c>
      <c r="C23" t="s">
        <v>119</v>
      </c>
      <c r="D23" t="s">
        <v>224</v>
      </c>
      <c r="E23" t="s">
        <v>225</v>
      </c>
      <c r="F23" s="61">
        <v>45251</v>
      </c>
      <c r="G23" s="61">
        <v>45288</v>
      </c>
      <c r="L23">
        <v>152</v>
      </c>
      <c r="M23"/>
      <c r="N23"/>
      <c r="O23"/>
      <c r="P23"/>
      <c r="Q23">
        <v>26.7</v>
      </c>
      <c r="R23">
        <v>26.7</v>
      </c>
      <c r="S23"/>
      <c r="T23">
        <v>26</v>
      </c>
      <c r="U23">
        <v>1.45</v>
      </c>
      <c r="V23"/>
      <c r="W23">
        <v>7.24</v>
      </c>
      <c r="X23">
        <v>4.6399999999999997</v>
      </c>
      <c r="Y23">
        <v>1.91</v>
      </c>
      <c r="Z23"/>
      <c r="AA23"/>
      <c r="AB23">
        <v>30.6</v>
      </c>
      <c r="AC23">
        <v>7.2</v>
      </c>
      <c r="AD23"/>
      <c r="AE23">
        <v>6.69</v>
      </c>
      <c r="AF23"/>
      <c r="AG23">
        <v>1.52</v>
      </c>
      <c r="AH23"/>
      <c r="AI23"/>
      <c r="AJ23">
        <v>32.799999999999997</v>
      </c>
      <c r="AK23"/>
      <c r="AL23">
        <v>0.74</v>
      </c>
      <c r="AM23"/>
      <c r="AN23"/>
      <c r="AO23"/>
      <c r="AP23"/>
      <c r="AQ23"/>
      <c r="AR23">
        <v>10.15</v>
      </c>
      <c r="AS23">
        <v>34.6</v>
      </c>
      <c r="AT23"/>
      <c r="AU23"/>
      <c r="AV23"/>
      <c r="AW23"/>
      <c r="AX23">
        <v>8.69</v>
      </c>
      <c r="AY23">
        <v>8.69</v>
      </c>
      <c r="AZ23">
        <v>28.5</v>
      </c>
      <c r="BA23"/>
      <c r="BB23"/>
      <c r="BC23"/>
      <c r="BD23">
        <v>53</v>
      </c>
      <c r="BE23"/>
      <c r="BF23">
        <v>8.2100000000000009</v>
      </c>
      <c r="BG23">
        <v>2.1</v>
      </c>
      <c r="BH23">
        <v>26.9</v>
      </c>
      <c r="BI23">
        <v>0.7</v>
      </c>
      <c r="BJ23">
        <v>1.1200000000000001</v>
      </c>
      <c r="BK23">
        <v>1.1200000000000001</v>
      </c>
      <c r="BL23"/>
      <c r="BM23">
        <v>6.11</v>
      </c>
      <c r="BN23">
        <v>0.85</v>
      </c>
      <c r="BO23"/>
      <c r="BP23">
        <v>0.64</v>
      </c>
      <c r="BQ23">
        <v>2.0099999999999998</v>
      </c>
      <c r="BR23">
        <v>2.0099999999999998</v>
      </c>
      <c r="BS23">
        <v>2.0099999999999998</v>
      </c>
      <c r="BT23">
        <v>501</v>
      </c>
      <c r="BU23">
        <v>4.4000000000000004</v>
      </c>
      <c r="BV23">
        <v>38.1</v>
      </c>
      <c r="BW23">
        <v>4.67</v>
      </c>
      <c r="BX23"/>
      <c r="BY23">
        <v>228</v>
      </c>
      <c r="CP23" s="49"/>
    </row>
    <row r="24" spans="2:94" x14ac:dyDescent="0.25">
      <c r="B24" t="s">
        <v>258</v>
      </c>
      <c r="C24" t="s">
        <v>119</v>
      </c>
      <c r="D24" t="s">
        <v>224</v>
      </c>
      <c r="E24" t="s">
        <v>225</v>
      </c>
      <c r="F24" s="61">
        <v>45251</v>
      </c>
      <c r="G24" s="61">
        <v>45288</v>
      </c>
      <c r="L24">
        <v>53.9</v>
      </c>
      <c r="M24"/>
      <c r="N24"/>
      <c r="O24"/>
      <c r="P24"/>
      <c r="Q24">
        <v>20.399999999999999</v>
      </c>
      <c r="R24">
        <v>20.399999999999999</v>
      </c>
      <c r="S24"/>
      <c r="T24">
        <v>12</v>
      </c>
      <c r="U24">
        <v>0.89</v>
      </c>
      <c r="V24"/>
      <c r="W24">
        <v>3.37</v>
      </c>
      <c r="X24">
        <v>2.21</v>
      </c>
      <c r="Y24">
        <v>0.73</v>
      </c>
      <c r="Z24"/>
      <c r="AA24"/>
      <c r="AB24">
        <v>33.799999999999997</v>
      </c>
      <c r="AC24">
        <v>3.43</v>
      </c>
      <c r="AD24"/>
      <c r="AE24">
        <v>5.14</v>
      </c>
      <c r="AF24"/>
      <c r="AG24">
        <v>0.65</v>
      </c>
      <c r="AH24"/>
      <c r="AI24"/>
      <c r="AJ24">
        <v>11</v>
      </c>
      <c r="AK24"/>
      <c r="AL24">
        <v>0.44</v>
      </c>
      <c r="AM24"/>
      <c r="AN24"/>
      <c r="AO24"/>
      <c r="AP24"/>
      <c r="AQ24"/>
      <c r="AR24">
        <v>7.71</v>
      </c>
      <c r="AS24">
        <v>13.8</v>
      </c>
      <c r="AT24"/>
      <c r="AU24"/>
      <c r="AV24"/>
      <c r="AW24"/>
      <c r="AX24">
        <v>3.51</v>
      </c>
      <c r="AY24">
        <v>3.51</v>
      </c>
      <c r="AZ24">
        <v>12.4</v>
      </c>
      <c r="BA24"/>
      <c r="BB24"/>
      <c r="BC24"/>
      <c r="BD24">
        <v>106</v>
      </c>
      <c r="BE24"/>
      <c r="BF24">
        <v>3.15</v>
      </c>
      <c r="BG24">
        <v>2.2000000000000002</v>
      </c>
      <c r="BH24">
        <v>6.7</v>
      </c>
      <c r="BI24">
        <v>0.6</v>
      </c>
      <c r="BJ24">
        <v>0.57999999999999996</v>
      </c>
      <c r="BK24">
        <v>0.57999999999999996</v>
      </c>
      <c r="BL24"/>
      <c r="BM24">
        <v>6.54</v>
      </c>
      <c r="BN24">
        <v>0.74</v>
      </c>
      <c r="BO24"/>
      <c r="BP24">
        <v>0.26</v>
      </c>
      <c r="BQ24">
        <v>2.69</v>
      </c>
      <c r="BR24">
        <v>2.69</v>
      </c>
      <c r="BS24">
        <v>2.69</v>
      </c>
      <c r="BT24">
        <v>838</v>
      </c>
      <c r="BU24">
        <v>5.8</v>
      </c>
      <c r="BV24">
        <v>15.1</v>
      </c>
      <c r="BW24">
        <v>2.37</v>
      </c>
      <c r="BX24"/>
      <c r="BY24">
        <v>165</v>
      </c>
      <c r="CP24" s="49"/>
    </row>
    <row r="25" spans="2:94" x14ac:dyDescent="0.25">
      <c r="B25" t="s">
        <v>259</v>
      </c>
      <c r="C25" t="s">
        <v>119</v>
      </c>
      <c r="D25" t="s">
        <v>224</v>
      </c>
      <c r="E25" t="s">
        <v>225</v>
      </c>
      <c r="F25" s="61">
        <v>45251</v>
      </c>
      <c r="G25" s="61">
        <v>45288</v>
      </c>
      <c r="L25">
        <v>30.9</v>
      </c>
      <c r="M25"/>
      <c r="N25"/>
      <c r="O25"/>
      <c r="P25"/>
      <c r="Q25">
        <v>28.3</v>
      </c>
      <c r="R25">
        <v>28.3</v>
      </c>
      <c r="S25"/>
      <c r="T25">
        <v>8</v>
      </c>
      <c r="U25">
        <v>0.67</v>
      </c>
      <c r="V25"/>
      <c r="W25">
        <v>3</v>
      </c>
      <c r="X25">
        <v>2</v>
      </c>
      <c r="Y25">
        <v>0.57999999999999996</v>
      </c>
      <c r="Z25"/>
      <c r="AA25"/>
      <c r="AB25">
        <v>31</v>
      </c>
      <c r="AC25">
        <v>2.82</v>
      </c>
      <c r="AD25"/>
      <c r="AE25">
        <v>7.24</v>
      </c>
      <c r="AF25"/>
      <c r="AG25">
        <v>0.62</v>
      </c>
      <c r="AH25"/>
      <c r="AI25"/>
      <c r="AJ25">
        <v>9.6999999999999993</v>
      </c>
      <c r="AK25"/>
      <c r="AL25">
        <v>0.34</v>
      </c>
      <c r="AM25"/>
      <c r="AN25"/>
      <c r="AO25"/>
      <c r="AP25"/>
      <c r="AQ25"/>
      <c r="AR25">
        <v>12.3</v>
      </c>
      <c r="AS25">
        <v>12</v>
      </c>
      <c r="AT25"/>
      <c r="AU25"/>
      <c r="AV25"/>
      <c r="AW25"/>
      <c r="AX25">
        <v>2.91</v>
      </c>
      <c r="AY25">
        <v>2.91</v>
      </c>
      <c r="AZ25">
        <v>6.4</v>
      </c>
      <c r="BA25"/>
      <c r="BB25"/>
      <c r="BC25"/>
      <c r="BD25">
        <v>66.8</v>
      </c>
      <c r="BE25"/>
      <c r="BF25">
        <v>3.05</v>
      </c>
      <c r="BG25">
        <v>2.8</v>
      </c>
      <c r="BH25">
        <v>6.9</v>
      </c>
      <c r="BI25">
        <v>0.9</v>
      </c>
      <c r="BJ25">
        <v>0.45</v>
      </c>
      <c r="BK25">
        <v>0.45</v>
      </c>
      <c r="BL25"/>
      <c r="BM25">
        <v>10</v>
      </c>
      <c r="BN25">
        <v>0.98</v>
      </c>
      <c r="BO25"/>
      <c r="BP25">
        <v>0.31</v>
      </c>
      <c r="BQ25">
        <v>2.2400000000000002</v>
      </c>
      <c r="BR25">
        <v>2.2400000000000002</v>
      </c>
      <c r="BS25">
        <v>2.2400000000000002</v>
      </c>
      <c r="BT25">
        <v>589</v>
      </c>
      <c r="BU25">
        <v>2.1</v>
      </c>
      <c r="BV25">
        <v>12</v>
      </c>
      <c r="BW25">
        <v>2.17</v>
      </c>
      <c r="BX25"/>
      <c r="BY25">
        <v>260</v>
      </c>
      <c r="CP25" s="49"/>
    </row>
    <row r="26" spans="2:94" x14ac:dyDescent="0.25">
      <c r="B26" t="s">
        <v>260</v>
      </c>
      <c r="C26" t="s">
        <v>119</v>
      </c>
      <c r="D26" t="s">
        <v>224</v>
      </c>
      <c r="E26" t="s">
        <v>225</v>
      </c>
      <c r="F26" s="61">
        <v>45251</v>
      </c>
      <c r="G26" s="61">
        <v>45288</v>
      </c>
      <c r="L26">
        <v>37.1</v>
      </c>
      <c r="M26"/>
      <c r="N26"/>
      <c r="O26"/>
      <c r="P26"/>
      <c r="Q26">
        <v>31.2</v>
      </c>
      <c r="R26">
        <v>31.2</v>
      </c>
      <c r="S26"/>
      <c r="T26">
        <v>7</v>
      </c>
      <c r="U26">
        <v>0.72</v>
      </c>
      <c r="V26"/>
      <c r="W26">
        <v>3.37</v>
      </c>
      <c r="X26">
        <v>2.14</v>
      </c>
      <c r="Y26">
        <v>0.72</v>
      </c>
      <c r="Z26"/>
      <c r="AA26"/>
      <c r="AB26">
        <v>33.200000000000003</v>
      </c>
      <c r="AC26">
        <v>2.72</v>
      </c>
      <c r="AD26"/>
      <c r="AE26">
        <v>8.07</v>
      </c>
      <c r="AF26"/>
      <c r="AG26">
        <v>0.66</v>
      </c>
      <c r="AH26"/>
      <c r="AI26"/>
      <c r="AJ26">
        <v>10.199999999999999</v>
      </c>
      <c r="AK26"/>
      <c r="AL26">
        <v>0.41</v>
      </c>
      <c r="AM26"/>
      <c r="AN26"/>
      <c r="AO26"/>
      <c r="AP26"/>
      <c r="AQ26"/>
      <c r="AR26">
        <v>13.1</v>
      </c>
      <c r="AS26">
        <v>13.9</v>
      </c>
      <c r="AT26"/>
      <c r="AU26"/>
      <c r="AV26"/>
      <c r="AW26"/>
      <c r="AX26">
        <v>3.12</v>
      </c>
      <c r="AY26">
        <v>3.12</v>
      </c>
      <c r="AZ26">
        <v>8.8000000000000007</v>
      </c>
      <c r="BA26"/>
      <c r="BB26"/>
      <c r="BC26"/>
      <c r="BD26">
        <v>73.400000000000006</v>
      </c>
      <c r="BE26"/>
      <c r="BF26">
        <v>3.25</v>
      </c>
      <c r="BG26">
        <v>2.6</v>
      </c>
      <c r="BH26">
        <v>5</v>
      </c>
      <c r="BI26">
        <v>0.9</v>
      </c>
      <c r="BJ26">
        <v>0.47</v>
      </c>
      <c r="BK26">
        <v>0.47</v>
      </c>
      <c r="BL26"/>
      <c r="BM26">
        <v>10.65</v>
      </c>
      <c r="BN26">
        <v>1.1299999999999999</v>
      </c>
      <c r="BO26"/>
      <c r="BP26">
        <v>0.34</v>
      </c>
      <c r="BQ26">
        <v>2.17</v>
      </c>
      <c r="BR26">
        <v>2.17</v>
      </c>
      <c r="BS26">
        <v>2.17</v>
      </c>
      <c r="BT26">
        <v>669</v>
      </c>
      <c r="BU26">
        <v>1.6</v>
      </c>
      <c r="BV26">
        <v>14</v>
      </c>
      <c r="BW26">
        <v>2.16</v>
      </c>
      <c r="BX26"/>
      <c r="BY26">
        <v>299</v>
      </c>
      <c r="CP26" s="49"/>
    </row>
    <row r="27" spans="2:94" x14ac:dyDescent="0.25">
      <c r="B27" t="s">
        <v>261</v>
      </c>
      <c r="C27" t="s">
        <v>119</v>
      </c>
      <c r="D27" t="s">
        <v>224</v>
      </c>
      <c r="E27" t="s">
        <v>225</v>
      </c>
      <c r="F27" s="61">
        <v>45251</v>
      </c>
      <c r="G27" s="61">
        <v>45288</v>
      </c>
      <c r="L27">
        <v>115.5</v>
      </c>
      <c r="M27"/>
      <c r="N27"/>
      <c r="O27"/>
      <c r="P27"/>
      <c r="Q27">
        <v>178.5</v>
      </c>
      <c r="R27">
        <v>178.5</v>
      </c>
      <c r="S27"/>
      <c r="T27">
        <v>8</v>
      </c>
      <c r="U27">
        <v>0.95</v>
      </c>
      <c r="V27"/>
      <c r="W27">
        <v>3.98</v>
      </c>
      <c r="X27">
        <v>2.92</v>
      </c>
      <c r="Y27">
        <v>1</v>
      </c>
      <c r="Z27"/>
      <c r="AA27"/>
      <c r="AB27">
        <v>30.8</v>
      </c>
      <c r="AC27">
        <v>3.61</v>
      </c>
      <c r="AD27"/>
      <c r="AE27">
        <v>6.61</v>
      </c>
      <c r="AF27"/>
      <c r="AG27">
        <v>0.87</v>
      </c>
      <c r="AH27"/>
      <c r="AI27"/>
      <c r="AJ27">
        <v>22.4</v>
      </c>
      <c r="AK27"/>
      <c r="AL27">
        <v>0.4</v>
      </c>
      <c r="AM27"/>
      <c r="AN27"/>
      <c r="AO27"/>
      <c r="AP27"/>
      <c r="AQ27"/>
      <c r="AR27">
        <v>11.45</v>
      </c>
      <c r="AS27">
        <v>18</v>
      </c>
      <c r="AT27"/>
      <c r="AU27"/>
      <c r="AV27"/>
      <c r="AW27"/>
      <c r="AX27">
        <v>5.0999999999999996</v>
      </c>
      <c r="AY27">
        <v>5.0999999999999996</v>
      </c>
      <c r="AZ27">
        <v>10</v>
      </c>
      <c r="BA27"/>
      <c r="BB27"/>
      <c r="BC27"/>
      <c r="BD27">
        <v>66.2</v>
      </c>
      <c r="BE27"/>
      <c r="BF27">
        <v>3.76</v>
      </c>
      <c r="BG27">
        <v>2.6</v>
      </c>
      <c r="BH27">
        <v>10</v>
      </c>
      <c r="BI27">
        <v>0.8</v>
      </c>
      <c r="BJ27">
        <v>0.6</v>
      </c>
      <c r="BK27">
        <v>0.6</v>
      </c>
      <c r="BL27"/>
      <c r="BM27">
        <v>8.33</v>
      </c>
      <c r="BN27">
        <v>0.95</v>
      </c>
      <c r="BO27"/>
      <c r="BP27">
        <v>0.38</v>
      </c>
      <c r="BQ27">
        <v>2.19</v>
      </c>
      <c r="BR27">
        <v>2.19</v>
      </c>
      <c r="BS27">
        <v>2.19</v>
      </c>
      <c r="BT27">
        <v>666</v>
      </c>
      <c r="BU27">
        <v>6.1</v>
      </c>
      <c r="BV27">
        <v>16.8</v>
      </c>
      <c r="BW27">
        <v>2.64</v>
      </c>
      <c r="BX27"/>
      <c r="BY27">
        <v>237</v>
      </c>
      <c r="CP27" s="49"/>
    </row>
    <row r="28" spans="2:94" x14ac:dyDescent="0.25">
      <c r="B28" t="s">
        <v>262</v>
      </c>
      <c r="C28" t="s">
        <v>119</v>
      </c>
      <c r="D28" t="s">
        <v>224</v>
      </c>
      <c r="E28" t="s">
        <v>225</v>
      </c>
      <c r="F28" s="61">
        <v>45251</v>
      </c>
      <c r="G28" s="61">
        <v>45288</v>
      </c>
      <c r="L28">
        <v>266</v>
      </c>
      <c r="M28"/>
      <c r="N28"/>
      <c r="O28"/>
      <c r="P28"/>
      <c r="Q28">
        <v>122</v>
      </c>
      <c r="R28">
        <v>122</v>
      </c>
      <c r="S28"/>
      <c r="T28">
        <v>6</v>
      </c>
      <c r="U28">
        <v>0.92</v>
      </c>
      <c r="V28"/>
      <c r="W28">
        <v>5.7</v>
      </c>
      <c r="X28">
        <v>3.48</v>
      </c>
      <c r="Y28">
        <v>1.22</v>
      </c>
      <c r="Z28"/>
      <c r="AA28"/>
      <c r="AB28">
        <v>25</v>
      </c>
      <c r="AC28">
        <v>4.57</v>
      </c>
      <c r="AD28"/>
      <c r="AE28">
        <v>5.64</v>
      </c>
      <c r="AF28"/>
      <c r="AG28">
        <v>1.1000000000000001</v>
      </c>
      <c r="AH28"/>
      <c r="AI28"/>
      <c r="AJ28">
        <v>14.2</v>
      </c>
      <c r="AK28"/>
      <c r="AL28">
        <v>0.62</v>
      </c>
      <c r="AM28"/>
      <c r="AN28"/>
      <c r="AO28"/>
      <c r="AP28"/>
      <c r="AQ28"/>
      <c r="AR28">
        <v>10.8</v>
      </c>
      <c r="AS28">
        <v>21.9</v>
      </c>
      <c r="AT28"/>
      <c r="AU28"/>
      <c r="AV28"/>
      <c r="AW28"/>
      <c r="AX28">
        <v>5.04</v>
      </c>
      <c r="AY28">
        <v>5.04</v>
      </c>
      <c r="AZ28">
        <v>19.600000000000001</v>
      </c>
      <c r="BA28"/>
      <c r="BB28"/>
      <c r="BC28"/>
      <c r="BD28">
        <v>81.599999999999994</v>
      </c>
      <c r="BE28"/>
      <c r="BF28">
        <v>4.82</v>
      </c>
      <c r="BG28">
        <v>2.7</v>
      </c>
      <c r="BH28">
        <v>2.8</v>
      </c>
      <c r="BI28">
        <v>0.7</v>
      </c>
      <c r="BJ28">
        <v>0.83</v>
      </c>
      <c r="BK28">
        <v>0.83</v>
      </c>
      <c r="BL28"/>
      <c r="BM28">
        <v>7.63</v>
      </c>
      <c r="BN28">
        <v>0.85</v>
      </c>
      <c r="BO28"/>
      <c r="BP28">
        <v>0.6</v>
      </c>
      <c r="BQ28">
        <v>2.66</v>
      </c>
      <c r="BR28">
        <v>2.66</v>
      </c>
      <c r="BS28">
        <v>2.66</v>
      </c>
      <c r="BT28">
        <v>463</v>
      </c>
      <c r="BU28">
        <v>4</v>
      </c>
      <c r="BV28">
        <v>24.3</v>
      </c>
      <c r="BW28">
        <v>4.63</v>
      </c>
      <c r="BX28"/>
      <c r="BY28">
        <v>225</v>
      </c>
      <c r="CP28" s="49"/>
    </row>
    <row r="29" spans="2:94" x14ac:dyDescent="0.25">
      <c r="B29" t="s">
        <v>263</v>
      </c>
      <c r="C29" t="s">
        <v>119</v>
      </c>
      <c r="D29" t="s">
        <v>224</v>
      </c>
      <c r="E29" t="s">
        <v>225</v>
      </c>
      <c r="F29" s="61">
        <v>45251</v>
      </c>
      <c r="G29" s="61">
        <v>45288</v>
      </c>
      <c r="L29">
        <v>334</v>
      </c>
      <c r="M29"/>
      <c r="N29"/>
      <c r="O29"/>
      <c r="P29"/>
      <c r="Q29">
        <v>62.7</v>
      </c>
      <c r="R29">
        <v>62.7</v>
      </c>
      <c r="S29"/>
      <c r="T29">
        <v>5</v>
      </c>
      <c r="U29">
        <v>1.22</v>
      </c>
      <c r="V29"/>
      <c r="W29">
        <v>5.92</v>
      </c>
      <c r="X29">
        <v>3.52</v>
      </c>
      <c r="Y29">
        <v>0.94</v>
      </c>
      <c r="Z29"/>
      <c r="AA29"/>
      <c r="AB29">
        <v>27.6</v>
      </c>
      <c r="AC29">
        <v>4.96</v>
      </c>
      <c r="AD29"/>
      <c r="AE29">
        <v>6.07</v>
      </c>
      <c r="AF29"/>
      <c r="AG29">
        <v>1.1299999999999999</v>
      </c>
      <c r="AH29"/>
      <c r="AI29"/>
      <c r="AJ29">
        <v>14.5</v>
      </c>
      <c r="AK29"/>
      <c r="AL29">
        <v>0.57999999999999996</v>
      </c>
      <c r="AM29"/>
      <c r="AN29"/>
      <c r="AO29"/>
      <c r="AP29"/>
      <c r="AQ29"/>
      <c r="AR29">
        <v>10.6</v>
      </c>
      <c r="AS29">
        <v>18.899999999999999</v>
      </c>
      <c r="AT29"/>
      <c r="AU29"/>
      <c r="AV29"/>
      <c r="AW29"/>
      <c r="AX29">
        <v>4.38</v>
      </c>
      <c r="AY29">
        <v>4.38</v>
      </c>
      <c r="AZ29">
        <v>15.4</v>
      </c>
      <c r="BA29"/>
      <c r="BB29"/>
      <c r="BC29"/>
      <c r="BD29">
        <v>77</v>
      </c>
      <c r="BE29"/>
      <c r="BF29">
        <v>4.1399999999999997</v>
      </c>
      <c r="BG29">
        <v>2.1</v>
      </c>
      <c r="BH29">
        <v>4.7</v>
      </c>
      <c r="BI29">
        <v>0.6</v>
      </c>
      <c r="BJ29">
        <v>0.84</v>
      </c>
      <c r="BK29">
        <v>0.84</v>
      </c>
      <c r="BL29"/>
      <c r="BM29">
        <v>7.45</v>
      </c>
      <c r="BN29">
        <v>0.86</v>
      </c>
      <c r="BO29"/>
      <c r="BP29">
        <v>0.59</v>
      </c>
      <c r="BQ29">
        <v>2.2599999999999998</v>
      </c>
      <c r="BR29">
        <v>2.2599999999999998</v>
      </c>
      <c r="BS29">
        <v>2.2599999999999998</v>
      </c>
      <c r="BT29">
        <v>388</v>
      </c>
      <c r="BU29">
        <v>3.6</v>
      </c>
      <c r="BV29">
        <v>24.7</v>
      </c>
      <c r="BW29">
        <v>4.05</v>
      </c>
      <c r="BX29"/>
      <c r="BY29">
        <v>227</v>
      </c>
      <c r="CP29" s="49"/>
    </row>
    <row r="30" spans="2:94" x14ac:dyDescent="0.25">
      <c r="B30" t="s">
        <v>264</v>
      </c>
      <c r="C30" t="s">
        <v>119</v>
      </c>
      <c r="D30" t="s">
        <v>224</v>
      </c>
      <c r="E30" t="s">
        <v>225</v>
      </c>
      <c r="F30" s="61">
        <v>45251</v>
      </c>
      <c r="G30" s="61">
        <v>45288</v>
      </c>
      <c r="L30">
        <v>252</v>
      </c>
      <c r="M30"/>
      <c r="N30"/>
      <c r="O30"/>
      <c r="P30"/>
      <c r="Q30">
        <v>59</v>
      </c>
      <c r="R30">
        <v>59</v>
      </c>
      <c r="S30"/>
      <c r="T30">
        <v>6</v>
      </c>
      <c r="U30">
        <v>0.8</v>
      </c>
      <c r="V30"/>
      <c r="W30">
        <v>4.76</v>
      </c>
      <c r="X30">
        <v>3.36</v>
      </c>
      <c r="Y30">
        <v>1.1399999999999999</v>
      </c>
      <c r="Z30"/>
      <c r="AA30"/>
      <c r="AB30">
        <v>27.8</v>
      </c>
      <c r="AC30">
        <v>4.43</v>
      </c>
      <c r="AD30"/>
      <c r="AE30">
        <v>6.55</v>
      </c>
      <c r="AF30"/>
      <c r="AG30">
        <v>0.97</v>
      </c>
      <c r="AH30"/>
      <c r="AI30"/>
      <c r="AJ30">
        <v>12.9</v>
      </c>
      <c r="AK30"/>
      <c r="AL30">
        <v>0.49</v>
      </c>
      <c r="AM30"/>
      <c r="AN30"/>
      <c r="AO30"/>
      <c r="AP30"/>
      <c r="AQ30"/>
      <c r="AR30">
        <v>11.05</v>
      </c>
      <c r="AS30">
        <v>16.600000000000001</v>
      </c>
      <c r="AT30"/>
      <c r="AU30"/>
      <c r="AV30"/>
      <c r="AW30"/>
      <c r="AX30">
        <v>4.0599999999999996</v>
      </c>
      <c r="AY30">
        <v>4.0599999999999996</v>
      </c>
      <c r="AZ30">
        <v>12.8</v>
      </c>
      <c r="BA30"/>
      <c r="BB30"/>
      <c r="BC30"/>
      <c r="BD30">
        <v>68.8</v>
      </c>
      <c r="BE30"/>
      <c r="BF30">
        <v>4.2699999999999996</v>
      </c>
      <c r="BG30">
        <v>2.2999999999999998</v>
      </c>
      <c r="BH30">
        <v>3.2</v>
      </c>
      <c r="BI30">
        <v>0.8</v>
      </c>
      <c r="BJ30">
        <v>0.67</v>
      </c>
      <c r="BK30">
        <v>0.67</v>
      </c>
      <c r="BL30"/>
      <c r="BM30">
        <v>9.09</v>
      </c>
      <c r="BN30">
        <v>0.94</v>
      </c>
      <c r="BO30"/>
      <c r="BP30">
        <v>0.46</v>
      </c>
      <c r="BQ30">
        <v>2.17</v>
      </c>
      <c r="BR30">
        <v>2.17</v>
      </c>
      <c r="BS30">
        <v>2.17</v>
      </c>
      <c r="BT30">
        <v>403</v>
      </c>
      <c r="BU30">
        <v>5.0999999999999996</v>
      </c>
      <c r="BV30">
        <v>22</v>
      </c>
      <c r="BW30">
        <v>3.6</v>
      </c>
      <c r="BX30"/>
      <c r="BY30">
        <v>240</v>
      </c>
      <c r="CP30" s="49"/>
    </row>
    <row r="31" spans="2:94" x14ac:dyDescent="0.25">
      <c r="B31" t="s">
        <v>265</v>
      </c>
      <c r="C31" t="s">
        <v>119</v>
      </c>
      <c r="D31" t="s">
        <v>224</v>
      </c>
      <c r="E31" t="s">
        <v>225</v>
      </c>
      <c r="F31" s="61">
        <v>45251</v>
      </c>
      <c r="G31" s="61">
        <v>45288</v>
      </c>
      <c r="L31">
        <v>299</v>
      </c>
      <c r="M31"/>
      <c r="N31"/>
      <c r="O31"/>
      <c r="P31"/>
      <c r="Q31">
        <v>49.5</v>
      </c>
      <c r="R31">
        <v>49.5</v>
      </c>
      <c r="S31"/>
      <c r="T31" t="s">
        <v>207</v>
      </c>
      <c r="U31">
        <v>0.99</v>
      </c>
      <c r="V31"/>
      <c r="W31">
        <v>6.53</v>
      </c>
      <c r="X31">
        <v>3.89</v>
      </c>
      <c r="Y31">
        <v>1.46</v>
      </c>
      <c r="Z31"/>
      <c r="AA31"/>
      <c r="AB31">
        <v>27.5</v>
      </c>
      <c r="AC31">
        <v>4.79</v>
      </c>
      <c r="AD31"/>
      <c r="AE31">
        <v>6.19</v>
      </c>
      <c r="AF31"/>
      <c r="AG31">
        <v>1.3</v>
      </c>
      <c r="AH31"/>
      <c r="AI31"/>
      <c r="AJ31">
        <v>13.4</v>
      </c>
      <c r="AK31"/>
      <c r="AL31">
        <v>0.67</v>
      </c>
      <c r="AM31"/>
      <c r="AN31"/>
      <c r="AO31"/>
      <c r="AP31"/>
      <c r="AQ31"/>
      <c r="AR31">
        <v>11.45</v>
      </c>
      <c r="AS31">
        <v>17.399999999999999</v>
      </c>
      <c r="AT31"/>
      <c r="AU31"/>
      <c r="AV31"/>
      <c r="AW31"/>
      <c r="AX31">
        <v>3.96</v>
      </c>
      <c r="AY31">
        <v>3.96</v>
      </c>
      <c r="AZ31">
        <v>14</v>
      </c>
      <c r="BA31"/>
      <c r="BB31"/>
      <c r="BC31"/>
      <c r="BD31">
        <v>71.599999999999994</v>
      </c>
      <c r="BE31"/>
      <c r="BF31">
        <v>4.9800000000000004</v>
      </c>
      <c r="BG31">
        <v>2.2000000000000002</v>
      </c>
      <c r="BH31">
        <v>4.5999999999999996</v>
      </c>
      <c r="BI31">
        <v>0.7</v>
      </c>
      <c r="BJ31">
        <v>1</v>
      </c>
      <c r="BK31">
        <v>1</v>
      </c>
      <c r="BL31"/>
      <c r="BM31">
        <v>8.9700000000000006</v>
      </c>
      <c r="BN31">
        <v>0.93</v>
      </c>
      <c r="BO31"/>
      <c r="BP31">
        <v>0.68</v>
      </c>
      <c r="BQ31">
        <v>2.34</v>
      </c>
      <c r="BR31">
        <v>2.34</v>
      </c>
      <c r="BS31">
        <v>2.34</v>
      </c>
      <c r="BT31">
        <v>474</v>
      </c>
      <c r="BU31">
        <v>2.8</v>
      </c>
      <c r="BV31">
        <v>26</v>
      </c>
      <c r="BW31">
        <v>4.76</v>
      </c>
      <c r="BX31"/>
      <c r="BY31">
        <v>223</v>
      </c>
      <c r="CP31" s="49"/>
    </row>
    <row r="32" spans="2:94" x14ac:dyDescent="0.25">
      <c r="B32" t="s">
        <v>266</v>
      </c>
      <c r="C32" t="s">
        <v>119</v>
      </c>
      <c r="D32" t="s">
        <v>224</v>
      </c>
      <c r="E32" t="s">
        <v>225</v>
      </c>
      <c r="F32" s="61">
        <v>45251</v>
      </c>
      <c r="G32" s="61">
        <v>45288</v>
      </c>
      <c r="L32">
        <v>103.5</v>
      </c>
      <c r="M32"/>
      <c r="N32"/>
      <c r="O32"/>
      <c r="P32"/>
      <c r="Q32">
        <v>28.5</v>
      </c>
      <c r="R32">
        <v>28.5</v>
      </c>
      <c r="S32"/>
      <c r="T32">
        <v>7</v>
      </c>
      <c r="U32">
        <v>1.0900000000000001</v>
      </c>
      <c r="V32"/>
      <c r="W32">
        <v>6.04</v>
      </c>
      <c r="X32">
        <v>3.54</v>
      </c>
      <c r="Y32">
        <v>1.29</v>
      </c>
      <c r="Z32"/>
      <c r="AA32"/>
      <c r="AB32">
        <v>30.4</v>
      </c>
      <c r="AC32">
        <v>4.74</v>
      </c>
      <c r="AD32"/>
      <c r="AE32">
        <v>6.1</v>
      </c>
      <c r="AF32"/>
      <c r="AG32">
        <v>1.18</v>
      </c>
      <c r="AH32"/>
      <c r="AI32"/>
      <c r="AJ32">
        <v>16.600000000000001</v>
      </c>
      <c r="AK32"/>
      <c r="AL32">
        <v>0.6</v>
      </c>
      <c r="AM32"/>
      <c r="AN32"/>
      <c r="AO32"/>
      <c r="AP32"/>
      <c r="AQ32"/>
      <c r="AR32">
        <v>10.9</v>
      </c>
      <c r="AS32">
        <v>19.7</v>
      </c>
      <c r="AT32"/>
      <c r="AU32"/>
      <c r="AV32"/>
      <c r="AW32"/>
      <c r="AX32">
        <v>4.6900000000000004</v>
      </c>
      <c r="AY32">
        <v>4.6900000000000004</v>
      </c>
      <c r="AZ32">
        <v>17.399999999999999</v>
      </c>
      <c r="BA32"/>
      <c r="BB32"/>
      <c r="BC32"/>
      <c r="BD32">
        <v>69.5</v>
      </c>
      <c r="BE32"/>
      <c r="BF32">
        <v>5.23</v>
      </c>
      <c r="BG32">
        <v>1.7</v>
      </c>
      <c r="BH32">
        <v>9.5</v>
      </c>
      <c r="BI32">
        <v>0.7</v>
      </c>
      <c r="BJ32">
        <v>0.83</v>
      </c>
      <c r="BK32">
        <v>0.83</v>
      </c>
      <c r="BL32"/>
      <c r="BM32">
        <v>8.2200000000000006</v>
      </c>
      <c r="BN32">
        <v>0.94</v>
      </c>
      <c r="BO32"/>
      <c r="BP32">
        <v>0.61</v>
      </c>
      <c r="BQ32">
        <v>2.2200000000000002</v>
      </c>
      <c r="BR32">
        <v>2.2200000000000002</v>
      </c>
      <c r="BS32">
        <v>2.2200000000000002</v>
      </c>
      <c r="BT32">
        <v>546</v>
      </c>
      <c r="BU32">
        <v>1.9</v>
      </c>
      <c r="BV32">
        <v>25.1</v>
      </c>
      <c r="BW32">
        <v>3.83</v>
      </c>
      <c r="BX32"/>
      <c r="BY32">
        <v>220</v>
      </c>
      <c r="CP32" s="49"/>
    </row>
    <row r="33" spans="2:94" x14ac:dyDescent="0.25">
      <c r="B33" t="s">
        <v>267</v>
      </c>
      <c r="C33" t="s">
        <v>119</v>
      </c>
      <c r="D33" t="s">
        <v>224</v>
      </c>
      <c r="E33" t="s">
        <v>225</v>
      </c>
      <c r="F33" s="61">
        <v>45251</v>
      </c>
      <c r="G33" s="61">
        <v>45288</v>
      </c>
      <c r="L33">
        <v>84.3</v>
      </c>
      <c r="M33"/>
      <c r="N33"/>
      <c r="O33"/>
      <c r="P33"/>
      <c r="Q33">
        <v>111.5</v>
      </c>
      <c r="R33">
        <v>111.5</v>
      </c>
      <c r="S33"/>
      <c r="T33">
        <v>6</v>
      </c>
      <c r="U33">
        <v>1.44</v>
      </c>
      <c r="V33"/>
      <c r="W33">
        <v>21.7</v>
      </c>
      <c r="X33">
        <v>11.1</v>
      </c>
      <c r="Y33">
        <v>6</v>
      </c>
      <c r="Z33"/>
      <c r="AA33"/>
      <c r="AB33">
        <v>29.8</v>
      </c>
      <c r="AC33">
        <v>22</v>
      </c>
      <c r="AD33"/>
      <c r="AE33">
        <v>6.52</v>
      </c>
      <c r="AF33"/>
      <c r="AG33">
        <v>4.0999999999999996</v>
      </c>
      <c r="AH33"/>
      <c r="AI33"/>
      <c r="AJ33">
        <v>106.5</v>
      </c>
      <c r="AK33"/>
      <c r="AL33">
        <v>1.58</v>
      </c>
      <c r="AM33"/>
      <c r="AN33"/>
      <c r="AO33"/>
      <c r="AP33"/>
      <c r="AQ33"/>
      <c r="AR33">
        <v>11.35</v>
      </c>
      <c r="AS33">
        <v>131.5</v>
      </c>
      <c r="AT33"/>
      <c r="AU33"/>
      <c r="AV33"/>
      <c r="AW33"/>
      <c r="AX33">
        <v>33.200000000000003</v>
      </c>
      <c r="AY33">
        <v>33.200000000000003</v>
      </c>
      <c r="AZ33">
        <v>17.2</v>
      </c>
      <c r="BA33"/>
      <c r="BB33"/>
      <c r="BC33"/>
      <c r="BD33">
        <v>83</v>
      </c>
      <c r="BE33"/>
      <c r="BF33">
        <v>28.3</v>
      </c>
      <c r="BG33">
        <v>2.6</v>
      </c>
      <c r="BH33">
        <v>13.1</v>
      </c>
      <c r="BI33">
        <v>0.8</v>
      </c>
      <c r="BJ33">
        <v>3.41</v>
      </c>
      <c r="BK33">
        <v>3.41</v>
      </c>
      <c r="BL33"/>
      <c r="BM33">
        <v>8.6199999999999992</v>
      </c>
      <c r="BN33">
        <v>1</v>
      </c>
      <c r="BO33"/>
      <c r="BP33">
        <v>1.57</v>
      </c>
      <c r="BQ33">
        <v>2.14</v>
      </c>
      <c r="BR33">
        <v>2.14</v>
      </c>
      <c r="BS33">
        <v>2.14</v>
      </c>
      <c r="BT33">
        <v>468</v>
      </c>
      <c r="BU33">
        <v>2.2999999999999998</v>
      </c>
      <c r="BV33">
        <v>106.5</v>
      </c>
      <c r="BW33">
        <v>10.35</v>
      </c>
      <c r="BX33"/>
      <c r="BY33">
        <v>226</v>
      </c>
      <c r="CP33" s="49"/>
    </row>
    <row r="34" spans="2:94" x14ac:dyDescent="0.25">
      <c r="B34" t="s">
        <v>268</v>
      </c>
      <c r="C34" t="s">
        <v>119</v>
      </c>
      <c r="D34" t="s">
        <v>224</v>
      </c>
      <c r="E34" t="s">
        <v>225</v>
      </c>
      <c r="F34" s="61">
        <v>45251</v>
      </c>
      <c r="G34" s="61">
        <v>45288</v>
      </c>
      <c r="L34">
        <v>71.3</v>
      </c>
      <c r="M34"/>
      <c r="N34"/>
      <c r="O34"/>
      <c r="P34"/>
      <c r="Q34">
        <v>98.4</v>
      </c>
      <c r="R34">
        <v>98.4</v>
      </c>
      <c r="S34"/>
      <c r="T34" t="s">
        <v>207</v>
      </c>
      <c r="U34">
        <v>1.18</v>
      </c>
      <c r="V34"/>
      <c r="W34">
        <v>18.649999999999999</v>
      </c>
      <c r="X34">
        <v>9.7200000000000006</v>
      </c>
      <c r="Y34">
        <v>5.94</v>
      </c>
      <c r="Z34"/>
      <c r="AA34"/>
      <c r="AB34">
        <v>28.5</v>
      </c>
      <c r="AC34">
        <v>22.3</v>
      </c>
      <c r="AD34"/>
      <c r="AE34">
        <v>6.45</v>
      </c>
      <c r="AF34"/>
      <c r="AG34">
        <v>3.52</v>
      </c>
      <c r="AH34"/>
      <c r="AI34"/>
      <c r="AJ34">
        <v>110.5</v>
      </c>
      <c r="AK34"/>
      <c r="AL34">
        <v>1.2</v>
      </c>
      <c r="AM34"/>
      <c r="AN34"/>
      <c r="AO34"/>
      <c r="AP34"/>
      <c r="AQ34"/>
      <c r="AR34">
        <v>11.45</v>
      </c>
      <c r="AS34">
        <v>136.5</v>
      </c>
      <c r="AT34"/>
      <c r="AU34"/>
      <c r="AV34"/>
      <c r="AW34"/>
      <c r="AX34">
        <v>34.4</v>
      </c>
      <c r="AY34">
        <v>34.4</v>
      </c>
      <c r="AZ34">
        <v>14.6</v>
      </c>
      <c r="BA34"/>
      <c r="BB34"/>
      <c r="BC34"/>
      <c r="BD34">
        <v>68.599999999999994</v>
      </c>
      <c r="BE34"/>
      <c r="BF34">
        <v>29</v>
      </c>
      <c r="BG34">
        <v>2.4</v>
      </c>
      <c r="BH34">
        <v>11.6</v>
      </c>
      <c r="BI34">
        <v>0.7</v>
      </c>
      <c r="BJ34">
        <v>3.28</v>
      </c>
      <c r="BK34">
        <v>3.28</v>
      </c>
      <c r="BL34"/>
      <c r="BM34">
        <v>8.82</v>
      </c>
      <c r="BN34">
        <v>0.99</v>
      </c>
      <c r="BO34"/>
      <c r="BP34">
        <v>1.44</v>
      </c>
      <c r="BQ34">
        <v>2.2999999999999998</v>
      </c>
      <c r="BR34">
        <v>2.2999999999999998</v>
      </c>
      <c r="BS34">
        <v>2.2999999999999998</v>
      </c>
      <c r="BT34">
        <v>445</v>
      </c>
      <c r="BU34">
        <v>1.8</v>
      </c>
      <c r="BV34">
        <v>82.1</v>
      </c>
      <c r="BW34">
        <v>8.85</v>
      </c>
      <c r="BX34"/>
      <c r="BY34">
        <v>227</v>
      </c>
      <c r="CP34" s="49"/>
    </row>
    <row r="35" spans="2:94" x14ac:dyDescent="0.25">
      <c r="B35" t="s">
        <v>269</v>
      </c>
      <c r="C35" t="s">
        <v>119</v>
      </c>
      <c r="D35" t="s">
        <v>224</v>
      </c>
      <c r="E35" t="s">
        <v>225</v>
      </c>
      <c r="F35" s="61">
        <v>45251</v>
      </c>
      <c r="G35" s="61">
        <v>45288</v>
      </c>
      <c r="L35">
        <v>74.5</v>
      </c>
      <c r="M35"/>
      <c r="N35"/>
      <c r="O35"/>
      <c r="P35"/>
      <c r="Q35">
        <v>65</v>
      </c>
      <c r="R35">
        <v>65</v>
      </c>
      <c r="S35"/>
      <c r="T35" t="s">
        <v>207</v>
      </c>
      <c r="U35">
        <v>1.04</v>
      </c>
      <c r="V35"/>
      <c r="W35">
        <v>12.15</v>
      </c>
      <c r="X35">
        <v>6.56</v>
      </c>
      <c r="Y35">
        <v>3.54</v>
      </c>
      <c r="Z35"/>
      <c r="AA35"/>
      <c r="AB35">
        <v>29.8</v>
      </c>
      <c r="AC35">
        <v>13.05</v>
      </c>
      <c r="AD35"/>
      <c r="AE35">
        <v>7.04</v>
      </c>
      <c r="AF35"/>
      <c r="AG35">
        <v>2.35</v>
      </c>
      <c r="AH35"/>
      <c r="AI35"/>
      <c r="AJ35">
        <v>59.2</v>
      </c>
      <c r="AK35"/>
      <c r="AL35">
        <v>0.85</v>
      </c>
      <c r="AM35"/>
      <c r="AN35"/>
      <c r="AO35"/>
      <c r="AP35"/>
      <c r="AQ35"/>
      <c r="AR35">
        <v>13.1</v>
      </c>
      <c r="AS35">
        <v>72.5</v>
      </c>
      <c r="AT35"/>
      <c r="AU35"/>
      <c r="AV35"/>
      <c r="AW35"/>
      <c r="AX35">
        <v>17.649999999999999</v>
      </c>
      <c r="AY35">
        <v>17.649999999999999</v>
      </c>
      <c r="AZ35">
        <v>13.4</v>
      </c>
      <c r="BA35"/>
      <c r="BB35"/>
      <c r="BC35"/>
      <c r="BD35">
        <v>74.5</v>
      </c>
      <c r="BE35"/>
      <c r="BF35">
        <v>15.3</v>
      </c>
      <c r="BG35">
        <v>2.2999999999999998</v>
      </c>
      <c r="BH35">
        <v>9.6</v>
      </c>
      <c r="BI35">
        <v>0.8</v>
      </c>
      <c r="BJ35">
        <v>1.98</v>
      </c>
      <c r="BK35">
        <v>1.98</v>
      </c>
      <c r="BL35"/>
      <c r="BM35">
        <v>9.3699999999999992</v>
      </c>
      <c r="BN35">
        <v>1.08</v>
      </c>
      <c r="BO35"/>
      <c r="BP35">
        <v>0.91</v>
      </c>
      <c r="BQ35">
        <v>2.3199999999999998</v>
      </c>
      <c r="BR35">
        <v>2.3199999999999998</v>
      </c>
      <c r="BS35">
        <v>2.3199999999999998</v>
      </c>
      <c r="BT35">
        <v>500</v>
      </c>
      <c r="BU35">
        <v>2.4</v>
      </c>
      <c r="BV35">
        <v>54.2</v>
      </c>
      <c r="BW35">
        <v>6.11</v>
      </c>
      <c r="BX35"/>
      <c r="BY35">
        <v>255</v>
      </c>
      <c r="CP35" s="49"/>
    </row>
    <row r="36" spans="2:94" x14ac:dyDescent="0.25">
      <c r="B36" t="s">
        <v>270</v>
      </c>
      <c r="C36" t="s">
        <v>119</v>
      </c>
      <c r="D36" t="s">
        <v>224</v>
      </c>
      <c r="E36" t="s">
        <v>225</v>
      </c>
      <c r="F36" s="61">
        <v>45251</v>
      </c>
      <c r="G36" s="61">
        <v>45288</v>
      </c>
      <c r="L36">
        <v>46</v>
      </c>
      <c r="M36"/>
      <c r="N36"/>
      <c r="O36"/>
      <c r="P36"/>
      <c r="Q36">
        <v>45.4</v>
      </c>
      <c r="R36">
        <v>45.4</v>
      </c>
      <c r="S36"/>
      <c r="T36" t="s">
        <v>207</v>
      </c>
      <c r="U36">
        <v>0.96</v>
      </c>
      <c r="V36"/>
      <c r="W36">
        <v>10.35</v>
      </c>
      <c r="X36">
        <v>5.98</v>
      </c>
      <c r="Y36">
        <v>2.31</v>
      </c>
      <c r="Z36"/>
      <c r="AA36"/>
      <c r="AB36">
        <v>31.6</v>
      </c>
      <c r="AC36">
        <v>9.86</v>
      </c>
      <c r="AD36"/>
      <c r="AE36">
        <v>7.18</v>
      </c>
      <c r="AF36"/>
      <c r="AG36">
        <v>2.14</v>
      </c>
      <c r="AH36"/>
      <c r="AI36"/>
      <c r="AJ36">
        <v>42.5</v>
      </c>
      <c r="AK36"/>
      <c r="AL36">
        <v>0.83</v>
      </c>
      <c r="AM36"/>
      <c r="AN36"/>
      <c r="AO36"/>
      <c r="AP36"/>
      <c r="AQ36"/>
      <c r="AR36">
        <v>13.2</v>
      </c>
      <c r="AS36">
        <v>50.8</v>
      </c>
      <c r="AT36"/>
      <c r="AU36"/>
      <c r="AV36"/>
      <c r="AW36"/>
      <c r="AX36">
        <v>12.3</v>
      </c>
      <c r="AY36">
        <v>12.3</v>
      </c>
      <c r="AZ36">
        <v>11.1</v>
      </c>
      <c r="BA36"/>
      <c r="BB36"/>
      <c r="BC36"/>
      <c r="BD36">
        <v>79</v>
      </c>
      <c r="BE36"/>
      <c r="BF36">
        <v>10.7</v>
      </c>
      <c r="BG36">
        <v>2.7</v>
      </c>
      <c r="BH36">
        <v>9.8000000000000007</v>
      </c>
      <c r="BI36">
        <v>0.9</v>
      </c>
      <c r="BJ36">
        <v>1.48</v>
      </c>
      <c r="BK36">
        <v>1.48</v>
      </c>
      <c r="BL36"/>
      <c r="BM36">
        <v>9.6300000000000008</v>
      </c>
      <c r="BN36">
        <v>1.0900000000000001</v>
      </c>
      <c r="BO36"/>
      <c r="BP36">
        <v>0.92</v>
      </c>
      <c r="BQ36">
        <v>2.2400000000000002</v>
      </c>
      <c r="BR36">
        <v>2.2400000000000002</v>
      </c>
      <c r="BS36">
        <v>2.2400000000000002</v>
      </c>
      <c r="BT36">
        <v>502</v>
      </c>
      <c r="BU36">
        <v>2.1</v>
      </c>
      <c r="BV36">
        <v>51.6</v>
      </c>
      <c r="BW36">
        <v>5.76</v>
      </c>
      <c r="BX36"/>
      <c r="BY36">
        <v>264</v>
      </c>
      <c r="CP36" s="49"/>
    </row>
    <row r="37" spans="2:94" x14ac:dyDescent="0.25">
      <c r="B37" t="s">
        <v>271</v>
      </c>
      <c r="C37" t="s">
        <v>119</v>
      </c>
      <c r="D37" t="s">
        <v>224</v>
      </c>
      <c r="E37" t="s">
        <v>225</v>
      </c>
      <c r="F37" s="61">
        <v>45251</v>
      </c>
      <c r="G37" s="61">
        <v>45288</v>
      </c>
      <c r="L37">
        <v>56.7</v>
      </c>
      <c r="M37"/>
      <c r="N37"/>
      <c r="O37"/>
      <c r="P37"/>
      <c r="Q37">
        <v>52</v>
      </c>
      <c r="R37">
        <v>52</v>
      </c>
      <c r="S37"/>
      <c r="T37">
        <v>5</v>
      </c>
      <c r="U37">
        <v>0.98</v>
      </c>
      <c r="V37"/>
      <c r="W37">
        <v>12.05</v>
      </c>
      <c r="X37">
        <v>6.95</v>
      </c>
      <c r="Y37">
        <v>3.27</v>
      </c>
      <c r="Z37"/>
      <c r="AA37"/>
      <c r="AB37">
        <v>30.4</v>
      </c>
      <c r="AC37">
        <v>12.9</v>
      </c>
      <c r="AD37"/>
      <c r="AE37">
        <v>7.69</v>
      </c>
      <c r="AF37"/>
      <c r="AG37">
        <v>2.41</v>
      </c>
      <c r="AH37"/>
      <c r="AI37"/>
      <c r="AJ37">
        <v>59.3</v>
      </c>
      <c r="AK37"/>
      <c r="AL37">
        <v>0.91</v>
      </c>
      <c r="AM37"/>
      <c r="AN37"/>
      <c r="AO37"/>
      <c r="AP37"/>
      <c r="AQ37"/>
      <c r="AR37">
        <v>13.4</v>
      </c>
      <c r="AS37">
        <v>68.400000000000006</v>
      </c>
      <c r="AT37"/>
      <c r="AU37"/>
      <c r="AV37"/>
      <c r="AW37"/>
      <c r="AX37">
        <v>17.100000000000001</v>
      </c>
      <c r="AY37">
        <v>17.100000000000001</v>
      </c>
      <c r="AZ37">
        <v>13.2</v>
      </c>
      <c r="BA37"/>
      <c r="BB37"/>
      <c r="BC37"/>
      <c r="BD37">
        <v>82</v>
      </c>
      <c r="BE37"/>
      <c r="BF37">
        <v>15</v>
      </c>
      <c r="BG37">
        <v>2.4</v>
      </c>
      <c r="BH37">
        <v>11.8</v>
      </c>
      <c r="BI37">
        <v>0.9</v>
      </c>
      <c r="BJ37">
        <v>2.0099999999999998</v>
      </c>
      <c r="BK37">
        <v>2.0099999999999998</v>
      </c>
      <c r="BL37"/>
      <c r="BM37">
        <v>9.11</v>
      </c>
      <c r="BN37">
        <v>1.08</v>
      </c>
      <c r="BO37"/>
      <c r="BP37">
        <v>1.06</v>
      </c>
      <c r="BQ37">
        <v>2.23</v>
      </c>
      <c r="BR37">
        <v>2.23</v>
      </c>
      <c r="BS37">
        <v>2.23</v>
      </c>
      <c r="BT37">
        <v>487</v>
      </c>
      <c r="BU37">
        <v>2.4</v>
      </c>
      <c r="BV37">
        <v>61.8</v>
      </c>
      <c r="BW37">
        <v>6.65</v>
      </c>
      <c r="BX37"/>
      <c r="BY37">
        <v>264</v>
      </c>
      <c r="CP37" s="49"/>
    </row>
    <row r="38" spans="2:94" x14ac:dyDescent="0.25">
      <c r="B38" t="s">
        <v>272</v>
      </c>
      <c r="C38" t="s">
        <v>119</v>
      </c>
      <c r="D38" t="s">
        <v>224</v>
      </c>
      <c r="E38" t="s">
        <v>225</v>
      </c>
      <c r="F38" s="61">
        <v>45251</v>
      </c>
      <c r="G38" s="61">
        <v>45288</v>
      </c>
      <c r="L38">
        <v>55.3</v>
      </c>
      <c r="M38"/>
      <c r="N38"/>
      <c r="O38"/>
      <c r="P38"/>
      <c r="Q38">
        <v>94.7</v>
      </c>
      <c r="R38">
        <v>94.7</v>
      </c>
      <c r="S38"/>
      <c r="T38" t="s">
        <v>207</v>
      </c>
      <c r="U38">
        <v>0.72</v>
      </c>
      <c r="V38"/>
      <c r="W38">
        <v>18</v>
      </c>
      <c r="X38">
        <v>8.9</v>
      </c>
      <c r="Y38">
        <v>5.89</v>
      </c>
      <c r="Z38"/>
      <c r="AA38"/>
      <c r="AB38">
        <v>31.9</v>
      </c>
      <c r="AC38">
        <v>22</v>
      </c>
      <c r="AD38"/>
      <c r="AE38">
        <v>7.77</v>
      </c>
      <c r="AF38"/>
      <c r="AG38">
        <v>3.3</v>
      </c>
      <c r="AH38"/>
      <c r="AI38"/>
      <c r="AJ38">
        <v>112.5</v>
      </c>
      <c r="AK38"/>
      <c r="AL38">
        <v>0.98</v>
      </c>
      <c r="AM38"/>
      <c r="AN38"/>
      <c r="AO38"/>
      <c r="AP38"/>
      <c r="AQ38"/>
      <c r="AR38">
        <v>14.4</v>
      </c>
      <c r="AS38">
        <v>136.5</v>
      </c>
      <c r="AT38"/>
      <c r="AU38"/>
      <c r="AV38"/>
      <c r="AW38"/>
      <c r="AX38">
        <v>32.799999999999997</v>
      </c>
      <c r="AY38">
        <v>32.799999999999997</v>
      </c>
      <c r="AZ38">
        <v>12.2</v>
      </c>
      <c r="BA38"/>
      <c r="BB38"/>
      <c r="BC38"/>
      <c r="BD38">
        <v>87.3</v>
      </c>
      <c r="BE38"/>
      <c r="BF38">
        <v>29.7</v>
      </c>
      <c r="BG38">
        <v>2.9</v>
      </c>
      <c r="BH38">
        <v>11.2</v>
      </c>
      <c r="BI38">
        <v>0.9</v>
      </c>
      <c r="BJ38">
        <v>3.18</v>
      </c>
      <c r="BK38">
        <v>3.18</v>
      </c>
      <c r="BL38"/>
      <c r="BM38">
        <v>9.69</v>
      </c>
      <c r="BN38">
        <v>1.1299999999999999</v>
      </c>
      <c r="BO38"/>
      <c r="BP38">
        <v>1.22</v>
      </c>
      <c r="BQ38">
        <v>2.5</v>
      </c>
      <c r="BR38">
        <v>2.5</v>
      </c>
      <c r="BS38">
        <v>2.5</v>
      </c>
      <c r="BT38">
        <v>505</v>
      </c>
      <c r="BU38">
        <v>2.5</v>
      </c>
      <c r="BV38">
        <v>74.7</v>
      </c>
      <c r="BW38">
        <v>7.73</v>
      </c>
      <c r="BX38"/>
      <c r="BY38">
        <v>278</v>
      </c>
      <c r="CP38" s="49"/>
    </row>
    <row r="39" spans="2:94" x14ac:dyDescent="0.25">
      <c r="B39" t="s">
        <v>273</v>
      </c>
      <c r="C39" t="s">
        <v>119</v>
      </c>
      <c r="D39" t="s">
        <v>274</v>
      </c>
      <c r="E39" t="s">
        <v>275</v>
      </c>
      <c r="F39" s="61">
        <v>45278</v>
      </c>
      <c r="G39" s="61">
        <v>45330</v>
      </c>
      <c r="L39">
        <v>82.7</v>
      </c>
      <c r="M39"/>
      <c r="N39"/>
      <c r="O39"/>
      <c r="P39"/>
      <c r="Q39">
        <v>52.3</v>
      </c>
      <c r="R39">
        <v>52.3</v>
      </c>
      <c r="S39"/>
      <c r="T39">
        <v>32</v>
      </c>
      <c r="U39">
        <v>1.77</v>
      </c>
      <c r="V39"/>
      <c r="W39">
        <v>9.1199999999999992</v>
      </c>
      <c r="X39">
        <v>5.0199999999999996</v>
      </c>
      <c r="Y39">
        <v>3.37</v>
      </c>
      <c r="Z39"/>
      <c r="AA39"/>
      <c r="AB39">
        <v>27.7</v>
      </c>
      <c r="AC39">
        <v>11.95</v>
      </c>
      <c r="AD39"/>
      <c r="AE39">
        <v>6.8</v>
      </c>
      <c r="AF39"/>
      <c r="AG39">
        <v>1.83</v>
      </c>
      <c r="AH39"/>
      <c r="AI39"/>
      <c r="AJ39">
        <v>60.3</v>
      </c>
      <c r="AK39"/>
      <c r="AL39">
        <v>0.66</v>
      </c>
      <c r="AM39"/>
      <c r="AN39"/>
      <c r="AO39"/>
      <c r="AP39"/>
      <c r="AQ39"/>
      <c r="AR39">
        <v>12.9</v>
      </c>
      <c r="AS39">
        <v>76.099999999999994</v>
      </c>
      <c r="AT39"/>
      <c r="AU39"/>
      <c r="AV39"/>
      <c r="AW39"/>
      <c r="AX39">
        <v>18.45</v>
      </c>
      <c r="AY39">
        <v>18.45</v>
      </c>
      <c r="AZ39">
        <v>16.3</v>
      </c>
      <c r="BA39"/>
      <c r="BB39"/>
      <c r="BC39"/>
      <c r="BD39">
        <v>56.8</v>
      </c>
      <c r="BE39"/>
      <c r="BF39">
        <v>17.2</v>
      </c>
      <c r="BG39">
        <v>2.7</v>
      </c>
      <c r="BH39">
        <v>13.1</v>
      </c>
      <c r="BI39">
        <v>0.9</v>
      </c>
      <c r="BJ39">
        <v>1.74</v>
      </c>
      <c r="BK39">
        <v>1.74</v>
      </c>
      <c r="BL39"/>
      <c r="BM39">
        <v>9.25</v>
      </c>
      <c r="BN39">
        <v>0.92</v>
      </c>
      <c r="BO39"/>
      <c r="BP39">
        <v>0.63</v>
      </c>
      <c r="BQ39">
        <v>2.36</v>
      </c>
      <c r="BR39">
        <v>2.36</v>
      </c>
      <c r="BS39">
        <v>2.36</v>
      </c>
      <c r="BT39">
        <v>397</v>
      </c>
      <c r="BU39">
        <v>1.4</v>
      </c>
      <c r="BV39">
        <v>42.9</v>
      </c>
      <c r="BW39">
        <v>4.34</v>
      </c>
      <c r="BX39"/>
      <c r="BY39">
        <v>275</v>
      </c>
      <c r="CP39" s="49"/>
    </row>
    <row r="40" spans="2:94" x14ac:dyDescent="0.25">
      <c r="B40" t="s">
        <v>276</v>
      </c>
      <c r="C40" t="s">
        <v>119</v>
      </c>
      <c r="D40" t="s">
        <v>274</v>
      </c>
      <c r="E40" t="s">
        <v>275</v>
      </c>
      <c r="F40" s="61">
        <v>45278</v>
      </c>
      <c r="G40" s="61">
        <v>45330</v>
      </c>
      <c r="L40">
        <v>82.4</v>
      </c>
      <c r="M40"/>
      <c r="N40"/>
      <c r="O40"/>
      <c r="P40"/>
      <c r="Q40">
        <v>55.9</v>
      </c>
      <c r="R40">
        <v>55.9</v>
      </c>
      <c r="S40"/>
      <c r="T40">
        <v>16</v>
      </c>
      <c r="U40">
        <v>1.44</v>
      </c>
      <c r="V40"/>
      <c r="W40">
        <v>10.3</v>
      </c>
      <c r="X40">
        <v>5.1100000000000003</v>
      </c>
      <c r="Y40">
        <v>3.38</v>
      </c>
      <c r="Z40"/>
      <c r="AA40"/>
      <c r="AB40">
        <v>30.7</v>
      </c>
      <c r="AC40">
        <v>13</v>
      </c>
      <c r="AD40"/>
      <c r="AE40">
        <v>6.52</v>
      </c>
      <c r="AF40"/>
      <c r="AG40">
        <v>1.82</v>
      </c>
      <c r="AH40"/>
      <c r="AI40"/>
      <c r="AJ40">
        <v>67.599999999999994</v>
      </c>
      <c r="AK40"/>
      <c r="AL40">
        <v>0.6</v>
      </c>
      <c r="AM40"/>
      <c r="AN40"/>
      <c r="AO40"/>
      <c r="AP40"/>
      <c r="AQ40"/>
      <c r="AR40">
        <v>11.6</v>
      </c>
      <c r="AS40">
        <v>80.900000000000006</v>
      </c>
      <c r="AT40"/>
      <c r="AU40"/>
      <c r="AV40"/>
      <c r="AW40"/>
      <c r="AX40">
        <v>19.75</v>
      </c>
      <c r="AY40">
        <v>19.75</v>
      </c>
      <c r="AZ40">
        <v>14.8</v>
      </c>
      <c r="BA40"/>
      <c r="BB40"/>
      <c r="BC40"/>
      <c r="BD40">
        <v>58.6</v>
      </c>
      <c r="BE40"/>
      <c r="BF40">
        <v>18</v>
      </c>
      <c r="BG40">
        <v>2.7</v>
      </c>
      <c r="BH40">
        <v>12.5</v>
      </c>
      <c r="BI40">
        <v>0.8</v>
      </c>
      <c r="BJ40">
        <v>1.8</v>
      </c>
      <c r="BK40">
        <v>1.8</v>
      </c>
      <c r="BL40"/>
      <c r="BM40">
        <v>8.64</v>
      </c>
      <c r="BN40">
        <v>0.87</v>
      </c>
      <c r="BO40"/>
      <c r="BP40">
        <v>0.7</v>
      </c>
      <c r="BQ40">
        <v>2.12</v>
      </c>
      <c r="BR40">
        <v>2.12</v>
      </c>
      <c r="BS40">
        <v>2.12</v>
      </c>
      <c r="BT40">
        <v>375</v>
      </c>
      <c r="BU40">
        <v>1.3</v>
      </c>
      <c r="BV40">
        <v>45.7</v>
      </c>
      <c r="BW40">
        <v>4.8899999999999997</v>
      </c>
      <c r="BX40"/>
      <c r="BY40">
        <v>251</v>
      </c>
      <c r="CP40" s="49"/>
    </row>
    <row r="41" spans="2:94" x14ac:dyDescent="0.25">
      <c r="B41" t="s">
        <v>277</v>
      </c>
      <c r="C41" t="s">
        <v>119</v>
      </c>
      <c r="D41" t="s">
        <v>274</v>
      </c>
      <c r="E41" t="s">
        <v>275</v>
      </c>
      <c r="F41" s="61">
        <v>45278</v>
      </c>
      <c r="G41" s="61">
        <v>45330</v>
      </c>
      <c r="L41">
        <v>92.2</v>
      </c>
      <c r="M41"/>
      <c r="N41"/>
      <c r="O41"/>
      <c r="P41"/>
      <c r="Q41">
        <v>63.6</v>
      </c>
      <c r="R41">
        <v>63.6</v>
      </c>
      <c r="S41"/>
      <c r="T41">
        <v>19</v>
      </c>
      <c r="U41">
        <v>1.52</v>
      </c>
      <c r="V41"/>
      <c r="W41">
        <v>11.45</v>
      </c>
      <c r="X41">
        <v>6.11</v>
      </c>
      <c r="Y41">
        <v>4.05</v>
      </c>
      <c r="Z41"/>
      <c r="AA41"/>
      <c r="AB41">
        <v>29.9</v>
      </c>
      <c r="AC41">
        <v>15.6</v>
      </c>
      <c r="AD41"/>
      <c r="AE41">
        <v>6.25</v>
      </c>
      <c r="AF41"/>
      <c r="AG41">
        <v>2.16</v>
      </c>
      <c r="AH41"/>
      <c r="AI41"/>
      <c r="AJ41">
        <v>79</v>
      </c>
      <c r="AK41"/>
      <c r="AL41">
        <v>0.79</v>
      </c>
      <c r="AM41"/>
      <c r="AN41"/>
      <c r="AO41"/>
      <c r="AP41"/>
      <c r="AQ41"/>
      <c r="AR41">
        <v>11.3</v>
      </c>
      <c r="AS41">
        <v>94.7</v>
      </c>
      <c r="AT41"/>
      <c r="AU41"/>
      <c r="AV41"/>
      <c r="AW41"/>
      <c r="AX41">
        <v>23.7</v>
      </c>
      <c r="AY41">
        <v>23.7</v>
      </c>
      <c r="AZ41">
        <v>15.8</v>
      </c>
      <c r="BA41"/>
      <c r="BB41"/>
      <c r="BC41"/>
      <c r="BD41">
        <v>57.3</v>
      </c>
      <c r="BE41"/>
      <c r="BF41">
        <v>21.2</v>
      </c>
      <c r="BG41">
        <v>2.5</v>
      </c>
      <c r="BH41">
        <v>11.7</v>
      </c>
      <c r="BI41">
        <v>0.8</v>
      </c>
      <c r="BJ41">
        <v>2.19</v>
      </c>
      <c r="BK41">
        <v>2.19</v>
      </c>
      <c r="BL41"/>
      <c r="BM41">
        <v>8.85</v>
      </c>
      <c r="BN41">
        <v>0.84</v>
      </c>
      <c r="BO41"/>
      <c r="BP41">
        <v>0.86</v>
      </c>
      <c r="BQ41">
        <v>2.2000000000000002</v>
      </c>
      <c r="BR41">
        <v>2.2000000000000002</v>
      </c>
      <c r="BS41">
        <v>2.2000000000000002</v>
      </c>
      <c r="BT41">
        <v>398</v>
      </c>
      <c r="BU41">
        <v>1.6</v>
      </c>
      <c r="BV41">
        <v>51.6</v>
      </c>
      <c r="BW41">
        <v>5.19</v>
      </c>
      <c r="BX41"/>
      <c r="BY41">
        <v>240</v>
      </c>
      <c r="CP41" s="49"/>
    </row>
    <row r="42" spans="2:94" x14ac:dyDescent="0.25">
      <c r="B42" t="s">
        <v>278</v>
      </c>
      <c r="C42" t="s">
        <v>119</v>
      </c>
      <c r="D42" t="s">
        <v>274</v>
      </c>
      <c r="E42" t="s">
        <v>275</v>
      </c>
      <c r="F42" s="61">
        <v>45278</v>
      </c>
      <c r="G42" s="61">
        <v>45330</v>
      </c>
      <c r="L42">
        <v>128.5</v>
      </c>
      <c r="M42"/>
      <c r="N42"/>
      <c r="O42"/>
      <c r="P42"/>
      <c r="Q42">
        <v>44.6</v>
      </c>
      <c r="R42">
        <v>44.6</v>
      </c>
      <c r="S42"/>
      <c r="T42">
        <v>18</v>
      </c>
      <c r="U42">
        <v>1.74</v>
      </c>
      <c r="V42"/>
      <c r="W42">
        <v>7.02</v>
      </c>
      <c r="X42">
        <v>4.17</v>
      </c>
      <c r="Y42">
        <v>2.31</v>
      </c>
      <c r="Z42"/>
      <c r="AA42"/>
      <c r="AB42">
        <v>29.3</v>
      </c>
      <c r="AC42">
        <v>8.73</v>
      </c>
      <c r="AD42"/>
      <c r="AE42">
        <v>5.43</v>
      </c>
      <c r="AF42"/>
      <c r="AG42">
        <v>1.34</v>
      </c>
      <c r="AH42"/>
      <c r="AI42"/>
      <c r="AJ42">
        <v>46</v>
      </c>
      <c r="AK42"/>
      <c r="AL42">
        <v>0.49</v>
      </c>
      <c r="AM42"/>
      <c r="AN42"/>
      <c r="AO42"/>
      <c r="AP42"/>
      <c r="AQ42"/>
      <c r="AR42">
        <v>9.4499999999999993</v>
      </c>
      <c r="AS42">
        <v>51.9</v>
      </c>
      <c r="AT42"/>
      <c r="AU42"/>
      <c r="AV42"/>
      <c r="AW42"/>
      <c r="AX42">
        <v>13.1</v>
      </c>
      <c r="AY42">
        <v>13.1</v>
      </c>
      <c r="AZ42">
        <v>17.2</v>
      </c>
      <c r="BA42"/>
      <c r="BB42"/>
      <c r="BC42"/>
      <c r="BD42">
        <v>55.9</v>
      </c>
      <c r="BE42"/>
      <c r="BF42">
        <v>11.1</v>
      </c>
      <c r="BG42">
        <v>2.1</v>
      </c>
      <c r="BH42">
        <v>10.6</v>
      </c>
      <c r="BI42">
        <v>0.6</v>
      </c>
      <c r="BJ42">
        <v>1.31</v>
      </c>
      <c r="BK42">
        <v>1.31</v>
      </c>
      <c r="BL42"/>
      <c r="BM42">
        <v>7.68</v>
      </c>
      <c r="BN42">
        <v>0.74</v>
      </c>
      <c r="BO42"/>
      <c r="BP42">
        <v>0.53</v>
      </c>
      <c r="BQ42">
        <v>1.94</v>
      </c>
      <c r="BR42">
        <v>1.94</v>
      </c>
      <c r="BS42">
        <v>1.94</v>
      </c>
      <c r="BT42">
        <v>348</v>
      </c>
      <c r="BU42">
        <v>1.3</v>
      </c>
      <c r="BV42">
        <v>34.4</v>
      </c>
      <c r="BW42">
        <v>3.55</v>
      </c>
      <c r="BX42"/>
      <c r="BY42">
        <v>206</v>
      </c>
      <c r="CP42" s="49"/>
    </row>
    <row r="43" spans="2:94" x14ac:dyDescent="0.25">
      <c r="B43" t="s">
        <v>279</v>
      </c>
      <c r="C43" t="s">
        <v>119</v>
      </c>
      <c r="D43" t="s">
        <v>274</v>
      </c>
      <c r="E43" t="s">
        <v>275</v>
      </c>
      <c r="F43" s="61">
        <v>45278</v>
      </c>
      <c r="G43" s="61">
        <v>45330</v>
      </c>
      <c r="L43">
        <v>255</v>
      </c>
      <c r="M43"/>
      <c r="N43"/>
      <c r="O43"/>
      <c r="P43"/>
      <c r="Q43">
        <v>296</v>
      </c>
      <c r="R43">
        <v>296</v>
      </c>
      <c r="S43"/>
      <c r="T43">
        <v>25</v>
      </c>
      <c r="U43">
        <v>2.1</v>
      </c>
      <c r="V43"/>
      <c r="W43">
        <v>11.75</v>
      </c>
      <c r="X43">
        <v>8.14</v>
      </c>
      <c r="Y43">
        <v>3.35</v>
      </c>
      <c r="Z43"/>
      <c r="AA43"/>
      <c r="AB43">
        <v>28</v>
      </c>
      <c r="AC43">
        <v>14.3</v>
      </c>
      <c r="AD43"/>
      <c r="AE43">
        <v>5.04</v>
      </c>
      <c r="AF43"/>
      <c r="AG43">
        <v>2.54</v>
      </c>
      <c r="AH43"/>
      <c r="AI43"/>
      <c r="AJ43">
        <v>69.2</v>
      </c>
      <c r="AK43"/>
      <c r="AL43">
        <v>1.1200000000000001</v>
      </c>
      <c r="AM43"/>
      <c r="AN43"/>
      <c r="AO43"/>
      <c r="AP43"/>
      <c r="AQ43"/>
      <c r="AR43">
        <v>9.58</v>
      </c>
      <c r="AS43">
        <v>75.900000000000006</v>
      </c>
      <c r="AT43"/>
      <c r="AU43"/>
      <c r="AV43"/>
      <c r="AW43"/>
      <c r="AX43">
        <v>19.3</v>
      </c>
      <c r="AY43">
        <v>19.3</v>
      </c>
      <c r="AZ43">
        <v>36.799999999999997</v>
      </c>
      <c r="BA43"/>
      <c r="BB43"/>
      <c r="BC43"/>
      <c r="BD43">
        <v>55.3</v>
      </c>
      <c r="BE43"/>
      <c r="BF43">
        <v>15.7</v>
      </c>
      <c r="BG43">
        <v>2.2000000000000002</v>
      </c>
      <c r="BH43">
        <v>14.1</v>
      </c>
      <c r="BI43">
        <v>0.7</v>
      </c>
      <c r="BJ43">
        <v>2.2000000000000002</v>
      </c>
      <c r="BK43">
        <v>2.2000000000000002</v>
      </c>
      <c r="BL43"/>
      <c r="BM43">
        <v>7.6</v>
      </c>
      <c r="BN43">
        <v>0.76</v>
      </c>
      <c r="BO43"/>
      <c r="BP43">
        <v>1.1200000000000001</v>
      </c>
      <c r="BQ43">
        <v>1.87</v>
      </c>
      <c r="BR43">
        <v>1.87</v>
      </c>
      <c r="BS43">
        <v>1.87</v>
      </c>
      <c r="BT43">
        <v>328</v>
      </c>
      <c r="BU43">
        <v>1.2</v>
      </c>
      <c r="BV43">
        <v>69.7</v>
      </c>
      <c r="BW43">
        <v>7.51</v>
      </c>
      <c r="BX43"/>
      <c r="BY43">
        <v>195</v>
      </c>
      <c r="CP43" s="49"/>
    </row>
    <row r="44" spans="2:94" x14ac:dyDescent="0.25">
      <c r="B44" t="s">
        <v>280</v>
      </c>
      <c r="C44" t="s">
        <v>119</v>
      </c>
      <c r="D44" t="s">
        <v>274</v>
      </c>
      <c r="E44" t="s">
        <v>275</v>
      </c>
      <c r="F44" s="61">
        <v>45278</v>
      </c>
      <c r="G44" s="61">
        <v>45330</v>
      </c>
      <c r="L44">
        <v>514</v>
      </c>
      <c r="M44"/>
      <c r="N44"/>
      <c r="O44"/>
      <c r="P44"/>
      <c r="Q44">
        <v>297</v>
      </c>
      <c r="R44">
        <v>297</v>
      </c>
      <c r="S44"/>
      <c r="T44">
        <v>5</v>
      </c>
      <c r="U44">
        <v>1.92</v>
      </c>
      <c r="V44"/>
      <c r="W44">
        <v>26.8</v>
      </c>
      <c r="X44">
        <v>19.100000000000001</v>
      </c>
      <c r="Y44">
        <v>7.59</v>
      </c>
      <c r="Z44"/>
      <c r="AA44"/>
      <c r="AB44">
        <v>22.9</v>
      </c>
      <c r="AC44">
        <v>30.7</v>
      </c>
      <c r="AD44"/>
      <c r="AE44">
        <v>4.55</v>
      </c>
      <c r="AF44"/>
      <c r="AG44">
        <v>5.99</v>
      </c>
      <c r="AH44"/>
      <c r="AI44"/>
      <c r="AJ44">
        <v>161</v>
      </c>
      <c r="AK44"/>
      <c r="AL44">
        <v>2.75</v>
      </c>
      <c r="AM44"/>
      <c r="AN44"/>
      <c r="AO44"/>
      <c r="AP44"/>
      <c r="AQ44"/>
      <c r="AR44">
        <v>8.8699999999999992</v>
      </c>
      <c r="AS44">
        <v>174.5</v>
      </c>
      <c r="AT44"/>
      <c r="AU44"/>
      <c r="AV44"/>
      <c r="AW44"/>
      <c r="AX44">
        <v>43.3</v>
      </c>
      <c r="AY44">
        <v>43.3</v>
      </c>
      <c r="AZ44">
        <v>57.6</v>
      </c>
      <c r="BA44"/>
      <c r="BB44"/>
      <c r="BC44"/>
      <c r="BD44">
        <v>51.3</v>
      </c>
      <c r="BE44"/>
      <c r="BF44">
        <v>36.799999999999997</v>
      </c>
      <c r="BG44">
        <v>2</v>
      </c>
      <c r="BH44">
        <v>19.8</v>
      </c>
      <c r="BI44">
        <v>0.6</v>
      </c>
      <c r="BJ44">
        <v>4.7</v>
      </c>
      <c r="BK44">
        <v>4.7</v>
      </c>
      <c r="BL44"/>
      <c r="BM44">
        <v>6.26</v>
      </c>
      <c r="BN44">
        <v>0.74</v>
      </c>
      <c r="BO44"/>
      <c r="BP44">
        <v>2.67</v>
      </c>
      <c r="BQ44">
        <v>1.51</v>
      </c>
      <c r="BR44">
        <v>1.51</v>
      </c>
      <c r="BS44">
        <v>1.51</v>
      </c>
      <c r="BT44">
        <v>266</v>
      </c>
      <c r="BU44">
        <v>1.7</v>
      </c>
      <c r="BV44">
        <v>178</v>
      </c>
      <c r="BW44">
        <v>17.350000000000001</v>
      </c>
      <c r="BX44"/>
      <c r="BY44">
        <v>178</v>
      </c>
      <c r="CP44" s="49"/>
    </row>
    <row r="45" spans="2:94" x14ac:dyDescent="0.25">
      <c r="B45" t="s">
        <v>281</v>
      </c>
      <c r="C45" t="s">
        <v>119</v>
      </c>
      <c r="D45" t="s">
        <v>274</v>
      </c>
      <c r="E45" t="s">
        <v>275</v>
      </c>
      <c r="F45" s="61">
        <v>45278</v>
      </c>
      <c r="G45" s="61">
        <v>45330</v>
      </c>
      <c r="L45">
        <v>497</v>
      </c>
      <c r="M45"/>
      <c r="N45"/>
      <c r="O45"/>
      <c r="P45"/>
      <c r="Q45">
        <v>123</v>
      </c>
      <c r="R45">
        <v>123</v>
      </c>
      <c r="S45"/>
      <c r="T45" t="s">
        <v>207</v>
      </c>
      <c r="U45">
        <v>2.38</v>
      </c>
      <c r="V45"/>
      <c r="W45">
        <v>28.8</v>
      </c>
      <c r="X45">
        <v>18.55</v>
      </c>
      <c r="Y45">
        <v>8.58</v>
      </c>
      <c r="Z45"/>
      <c r="AA45"/>
      <c r="AB45">
        <v>23.7</v>
      </c>
      <c r="AC45">
        <v>32.6</v>
      </c>
      <c r="AD45"/>
      <c r="AE45">
        <v>4.6900000000000004</v>
      </c>
      <c r="AF45"/>
      <c r="AG45">
        <v>6.17</v>
      </c>
      <c r="AH45"/>
      <c r="AI45"/>
      <c r="AJ45">
        <v>172.5</v>
      </c>
      <c r="AK45"/>
      <c r="AL45">
        <v>2.58</v>
      </c>
      <c r="AM45"/>
      <c r="AN45"/>
      <c r="AO45"/>
      <c r="AP45"/>
      <c r="AQ45"/>
      <c r="AR45">
        <v>8.41</v>
      </c>
      <c r="AS45">
        <v>185.5</v>
      </c>
      <c r="AT45"/>
      <c r="AU45"/>
      <c r="AV45"/>
      <c r="AW45"/>
      <c r="AX45">
        <v>47.1</v>
      </c>
      <c r="AY45">
        <v>47.1</v>
      </c>
      <c r="AZ45">
        <v>67</v>
      </c>
      <c r="BA45"/>
      <c r="BB45"/>
      <c r="BC45"/>
      <c r="BD45">
        <v>47.8</v>
      </c>
      <c r="BE45"/>
      <c r="BF45">
        <v>40.5</v>
      </c>
      <c r="BG45">
        <v>1.8</v>
      </c>
      <c r="BH45">
        <v>20.100000000000001</v>
      </c>
      <c r="BI45">
        <v>0.6</v>
      </c>
      <c r="BJ45">
        <v>5.07</v>
      </c>
      <c r="BK45">
        <v>5.07</v>
      </c>
      <c r="BL45"/>
      <c r="BM45">
        <v>6.33</v>
      </c>
      <c r="BN45">
        <v>0.68</v>
      </c>
      <c r="BO45"/>
      <c r="BP45">
        <v>2.66</v>
      </c>
      <c r="BQ45">
        <v>1.5</v>
      </c>
      <c r="BR45">
        <v>1.5</v>
      </c>
      <c r="BS45">
        <v>1.5</v>
      </c>
      <c r="BT45">
        <v>268</v>
      </c>
      <c r="BU45">
        <v>1.1000000000000001</v>
      </c>
      <c r="BV45">
        <v>163</v>
      </c>
      <c r="BW45">
        <v>17</v>
      </c>
      <c r="BX45"/>
      <c r="BY45">
        <v>180</v>
      </c>
      <c r="CP45" s="49"/>
    </row>
    <row r="46" spans="2:94" x14ac:dyDescent="0.25">
      <c r="B46" t="s">
        <v>282</v>
      </c>
      <c r="C46" t="s">
        <v>119</v>
      </c>
      <c r="D46" t="s">
        <v>274</v>
      </c>
      <c r="E46" t="s">
        <v>275</v>
      </c>
      <c r="F46" s="61">
        <v>45278</v>
      </c>
      <c r="G46" s="61">
        <v>45330</v>
      </c>
      <c r="L46">
        <v>568</v>
      </c>
      <c r="M46"/>
      <c r="N46"/>
      <c r="O46"/>
      <c r="P46"/>
      <c r="Q46">
        <v>77.3</v>
      </c>
      <c r="R46">
        <v>77.3</v>
      </c>
      <c r="S46"/>
      <c r="T46" t="s">
        <v>207</v>
      </c>
      <c r="U46">
        <v>2.13</v>
      </c>
      <c r="V46"/>
      <c r="W46">
        <v>36.299999999999997</v>
      </c>
      <c r="X46">
        <v>22.7</v>
      </c>
      <c r="Y46">
        <v>9.77</v>
      </c>
      <c r="Z46"/>
      <c r="AA46"/>
      <c r="AB46">
        <v>23.3</v>
      </c>
      <c r="AC46">
        <v>41.3</v>
      </c>
      <c r="AD46"/>
      <c r="AE46">
        <v>4.63</v>
      </c>
      <c r="AF46"/>
      <c r="AG46">
        <v>7.69</v>
      </c>
      <c r="AH46"/>
      <c r="AI46"/>
      <c r="AJ46">
        <v>224</v>
      </c>
      <c r="AK46"/>
      <c r="AL46">
        <v>3.15</v>
      </c>
      <c r="AM46"/>
      <c r="AN46"/>
      <c r="AO46"/>
      <c r="AP46"/>
      <c r="AQ46"/>
      <c r="AR46">
        <v>8.2899999999999991</v>
      </c>
      <c r="AS46">
        <v>222</v>
      </c>
      <c r="AT46"/>
      <c r="AU46"/>
      <c r="AV46"/>
      <c r="AW46"/>
      <c r="AX46">
        <v>55</v>
      </c>
      <c r="AY46">
        <v>55</v>
      </c>
      <c r="AZ46">
        <v>82.4</v>
      </c>
      <c r="BA46"/>
      <c r="BB46"/>
      <c r="BC46"/>
      <c r="BD46">
        <v>47.4</v>
      </c>
      <c r="BE46"/>
      <c r="BF46">
        <v>47.1</v>
      </c>
      <c r="BG46">
        <v>1.9</v>
      </c>
      <c r="BH46">
        <v>21.6</v>
      </c>
      <c r="BI46">
        <v>0.6</v>
      </c>
      <c r="BJ46">
        <v>6.43</v>
      </c>
      <c r="BK46">
        <v>6.43</v>
      </c>
      <c r="BL46"/>
      <c r="BM46">
        <v>6.14</v>
      </c>
      <c r="BN46">
        <v>0.68</v>
      </c>
      <c r="BO46"/>
      <c r="BP46">
        <v>3.13</v>
      </c>
      <c r="BQ46">
        <v>1.34</v>
      </c>
      <c r="BR46">
        <v>1.34</v>
      </c>
      <c r="BS46">
        <v>1.34</v>
      </c>
      <c r="BT46">
        <v>260</v>
      </c>
      <c r="BU46">
        <v>1.4</v>
      </c>
      <c r="BV46">
        <v>218</v>
      </c>
      <c r="BW46">
        <v>20.399999999999999</v>
      </c>
      <c r="BX46"/>
      <c r="BY46">
        <v>178</v>
      </c>
      <c r="CP46" s="49"/>
    </row>
    <row r="47" spans="2:94" x14ac:dyDescent="0.25">
      <c r="B47" t="s">
        <v>283</v>
      </c>
      <c r="C47" t="s">
        <v>119</v>
      </c>
      <c r="D47" t="s">
        <v>274</v>
      </c>
      <c r="E47" t="s">
        <v>275</v>
      </c>
      <c r="F47" s="61">
        <v>45278</v>
      </c>
      <c r="G47" s="61">
        <v>45330</v>
      </c>
      <c r="L47">
        <v>700</v>
      </c>
      <c r="M47"/>
      <c r="N47"/>
      <c r="O47"/>
      <c r="P47"/>
      <c r="Q47">
        <v>118.5</v>
      </c>
      <c r="R47">
        <v>118.5</v>
      </c>
      <c r="S47"/>
      <c r="T47">
        <v>5</v>
      </c>
      <c r="U47">
        <v>2.42</v>
      </c>
      <c r="V47"/>
      <c r="W47">
        <v>128.5</v>
      </c>
      <c r="X47">
        <v>95.7</v>
      </c>
      <c r="Y47">
        <v>24.7</v>
      </c>
      <c r="Z47"/>
      <c r="AA47"/>
      <c r="AB47">
        <v>22.9</v>
      </c>
      <c r="AC47">
        <v>128</v>
      </c>
      <c r="AD47"/>
      <c r="AE47">
        <v>4.41</v>
      </c>
      <c r="AF47"/>
      <c r="AG47">
        <v>31.3</v>
      </c>
      <c r="AH47"/>
      <c r="AI47"/>
      <c r="AJ47">
        <v>479</v>
      </c>
      <c r="AK47"/>
      <c r="AL47">
        <v>12.55</v>
      </c>
      <c r="AM47"/>
      <c r="AN47"/>
      <c r="AP47"/>
      <c r="AQ47"/>
      <c r="AR47">
        <v>7.3</v>
      </c>
      <c r="AS47">
        <v>438</v>
      </c>
      <c r="AT47"/>
      <c r="AU47"/>
      <c r="AV47"/>
      <c r="AW47"/>
      <c r="AX47">
        <v>104.5</v>
      </c>
      <c r="AY47">
        <v>104.5</v>
      </c>
      <c r="AZ47">
        <v>76.5</v>
      </c>
      <c r="BA47"/>
      <c r="BB47"/>
      <c r="BC47"/>
      <c r="BD47">
        <v>46.1</v>
      </c>
      <c r="BE47"/>
      <c r="BF47">
        <v>99.3</v>
      </c>
      <c r="BG47">
        <v>2.1</v>
      </c>
      <c r="BH47">
        <v>25.1</v>
      </c>
      <c r="BI47">
        <v>0.5</v>
      </c>
      <c r="BJ47">
        <v>21.3</v>
      </c>
      <c r="BK47">
        <v>21.3</v>
      </c>
      <c r="BL47"/>
      <c r="BM47">
        <v>5.71</v>
      </c>
      <c r="BN47">
        <v>0.57999999999999996</v>
      </c>
      <c r="BO47"/>
      <c r="BP47">
        <v>12.8</v>
      </c>
      <c r="BQ47">
        <v>1.93</v>
      </c>
      <c r="BR47">
        <v>1.93</v>
      </c>
      <c r="BS47">
        <v>1.93</v>
      </c>
      <c r="BT47">
        <v>262</v>
      </c>
      <c r="BU47">
        <v>1.9</v>
      </c>
      <c r="BV47">
        <v>1110</v>
      </c>
      <c r="BW47">
        <v>75.7</v>
      </c>
      <c r="BX47"/>
      <c r="BY47">
        <v>165</v>
      </c>
      <c r="CP47" s="49"/>
    </row>
    <row r="48" spans="2:94" x14ac:dyDescent="0.25">
      <c r="B48" t="s">
        <v>284</v>
      </c>
      <c r="C48" t="s">
        <v>119</v>
      </c>
      <c r="D48" t="s">
        <v>274</v>
      </c>
      <c r="E48" t="s">
        <v>275</v>
      </c>
      <c r="F48" s="61">
        <v>45278</v>
      </c>
      <c r="G48" s="61">
        <v>45330</v>
      </c>
      <c r="L48">
        <v>487</v>
      </c>
      <c r="M48"/>
      <c r="N48"/>
      <c r="O48"/>
      <c r="P48"/>
      <c r="Q48">
        <v>49.4</v>
      </c>
      <c r="R48">
        <v>49.4</v>
      </c>
      <c r="S48"/>
      <c r="T48" t="s">
        <v>207</v>
      </c>
      <c r="U48">
        <v>2.4500000000000002</v>
      </c>
      <c r="V48"/>
      <c r="W48">
        <v>64</v>
      </c>
      <c r="X48">
        <v>50.6</v>
      </c>
      <c r="Y48">
        <v>10.35</v>
      </c>
      <c r="Z48"/>
      <c r="AA48"/>
      <c r="AB48">
        <v>23.3</v>
      </c>
      <c r="AC48">
        <v>61.3</v>
      </c>
      <c r="AD48"/>
      <c r="AE48">
        <v>4.4000000000000004</v>
      </c>
      <c r="AF48"/>
      <c r="AG48">
        <v>15.95</v>
      </c>
      <c r="AH48"/>
      <c r="AI48"/>
      <c r="AJ48">
        <v>159.5</v>
      </c>
      <c r="AK48"/>
      <c r="AL48">
        <v>6.75</v>
      </c>
      <c r="AM48"/>
      <c r="AN48"/>
      <c r="AO48"/>
      <c r="AP48"/>
      <c r="AQ48"/>
      <c r="AR48">
        <v>8.35</v>
      </c>
      <c r="AS48">
        <v>156.5</v>
      </c>
      <c r="AT48"/>
      <c r="AU48"/>
      <c r="AV48"/>
      <c r="AW48"/>
      <c r="AX48">
        <v>35.4</v>
      </c>
      <c r="AY48">
        <v>35.4</v>
      </c>
      <c r="AZ48">
        <v>89</v>
      </c>
      <c r="BA48"/>
      <c r="BB48"/>
      <c r="BC48"/>
      <c r="BD48">
        <v>48.5</v>
      </c>
      <c r="BE48"/>
      <c r="BF48">
        <v>39.299999999999997</v>
      </c>
      <c r="BG48">
        <v>2.1</v>
      </c>
      <c r="BH48">
        <v>30.6</v>
      </c>
      <c r="BI48">
        <v>0.6</v>
      </c>
      <c r="BJ48">
        <v>10.050000000000001</v>
      </c>
      <c r="BK48">
        <v>10.050000000000001</v>
      </c>
      <c r="BL48"/>
      <c r="BM48">
        <v>6.5</v>
      </c>
      <c r="BN48">
        <v>0.7</v>
      </c>
      <c r="BO48"/>
      <c r="BP48">
        <v>6.79</v>
      </c>
      <c r="BQ48">
        <v>1.5</v>
      </c>
      <c r="BR48">
        <v>1.5</v>
      </c>
      <c r="BS48">
        <v>1.5</v>
      </c>
      <c r="BT48">
        <v>266</v>
      </c>
      <c r="BU48">
        <v>1.5</v>
      </c>
      <c r="BV48">
        <v>579</v>
      </c>
      <c r="BW48">
        <v>39.700000000000003</v>
      </c>
      <c r="BX48"/>
      <c r="BY48">
        <v>177</v>
      </c>
      <c r="CP48" s="49"/>
    </row>
    <row r="49" spans="2:94" x14ac:dyDescent="0.25">
      <c r="B49" t="s">
        <v>285</v>
      </c>
      <c r="C49" t="s">
        <v>119</v>
      </c>
      <c r="D49" t="s">
        <v>274</v>
      </c>
      <c r="E49" t="s">
        <v>275</v>
      </c>
      <c r="F49" s="61">
        <v>45278</v>
      </c>
      <c r="G49" s="61">
        <v>45330</v>
      </c>
      <c r="L49">
        <v>468</v>
      </c>
      <c r="M49"/>
      <c r="N49"/>
      <c r="O49"/>
      <c r="P49"/>
      <c r="Q49">
        <v>44.5</v>
      </c>
      <c r="R49">
        <v>44.5</v>
      </c>
      <c r="S49"/>
      <c r="T49" t="s">
        <v>207</v>
      </c>
      <c r="U49">
        <v>2.54</v>
      </c>
      <c r="V49"/>
      <c r="W49">
        <v>28.2</v>
      </c>
      <c r="X49">
        <v>21.5</v>
      </c>
      <c r="Y49">
        <v>5.33</v>
      </c>
      <c r="Z49"/>
      <c r="AA49"/>
      <c r="AB49">
        <v>22.5</v>
      </c>
      <c r="AC49">
        <v>28.5</v>
      </c>
      <c r="AD49"/>
      <c r="AE49">
        <v>4.96</v>
      </c>
      <c r="AF49"/>
      <c r="AG49">
        <v>6.75</v>
      </c>
      <c r="AH49"/>
      <c r="AI49"/>
      <c r="AJ49">
        <v>117.5</v>
      </c>
      <c r="AK49"/>
      <c r="AL49">
        <v>2.85</v>
      </c>
      <c r="AM49"/>
      <c r="AN49"/>
      <c r="AO49"/>
      <c r="AP49"/>
      <c r="AQ49"/>
      <c r="AR49">
        <v>8.6199999999999992</v>
      </c>
      <c r="AS49">
        <v>99.3</v>
      </c>
      <c r="AT49"/>
      <c r="AU49"/>
      <c r="AV49"/>
      <c r="AW49"/>
      <c r="AX49">
        <v>22.9</v>
      </c>
      <c r="AY49">
        <v>22.9</v>
      </c>
      <c r="AZ49">
        <v>83.3</v>
      </c>
      <c r="BA49"/>
      <c r="BB49"/>
      <c r="BC49"/>
      <c r="BD49">
        <v>41.7</v>
      </c>
      <c r="BE49"/>
      <c r="BF49">
        <v>22.5</v>
      </c>
      <c r="BG49">
        <v>2.6</v>
      </c>
      <c r="BH49">
        <v>42.2</v>
      </c>
      <c r="BI49">
        <v>0.7</v>
      </c>
      <c r="BJ49">
        <v>4.49</v>
      </c>
      <c r="BK49">
        <v>4.49</v>
      </c>
      <c r="BL49"/>
      <c r="BM49">
        <v>6.61</v>
      </c>
      <c r="BN49">
        <v>0.66</v>
      </c>
      <c r="BO49"/>
      <c r="BP49">
        <v>2.89</v>
      </c>
      <c r="BQ49">
        <v>1.32</v>
      </c>
      <c r="BR49">
        <v>1.32</v>
      </c>
      <c r="BS49">
        <v>1.32</v>
      </c>
      <c r="BT49">
        <v>214</v>
      </c>
      <c r="BU49">
        <v>1.9</v>
      </c>
      <c r="BV49">
        <v>234</v>
      </c>
      <c r="BW49">
        <v>17.2</v>
      </c>
      <c r="BX49"/>
      <c r="BY49">
        <v>192</v>
      </c>
      <c r="CP49" s="49"/>
    </row>
    <row r="50" spans="2:94" x14ac:dyDescent="0.25">
      <c r="B50" t="s">
        <v>286</v>
      </c>
      <c r="C50" t="s">
        <v>119</v>
      </c>
      <c r="D50" t="s">
        <v>274</v>
      </c>
      <c r="E50" t="s">
        <v>275</v>
      </c>
      <c r="F50" s="61">
        <v>45278</v>
      </c>
      <c r="G50" s="61">
        <v>45330</v>
      </c>
      <c r="L50">
        <v>348</v>
      </c>
      <c r="M50"/>
      <c r="N50"/>
      <c r="O50"/>
      <c r="P50"/>
      <c r="Q50">
        <v>76.099999999999994</v>
      </c>
      <c r="R50">
        <v>76.099999999999994</v>
      </c>
      <c r="S50"/>
      <c r="T50">
        <v>6</v>
      </c>
      <c r="U50">
        <v>1.88</v>
      </c>
      <c r="V50"/>
      <c r="W50">
        <v>15.6</v>
      </c>
      <c r="X50">
        <v>11.5</v>
      </c>
      <c r="Y50">
        <v>3.13</v>
      </c>
      <c r="Z50"/>
      <c r="AA50"/>
      <c r="AB50">
        <v>19.399999999999999</v>
      </c>
      <c r="AC50">
        <v>15.25</v>
      </c>
      <c r="AD50"/>
      <c r="AE50">
        <v>4.1900000000000004</v>
      </c>
      <c r="AF50"/>
      <c r="AG50">
        <v>3.83</v>
      </c>
      <c r="AH50"/>
      <c r="AI50"/>
      <c r="AJ50">
        <v>60</v>
      </c>
      <c r="AK50"/>
      <c r="AL50">
        <v>1.6</v>
      </c>
      <c r="AM50"/>
      <c r="AN50"/>
      <c r="AO50"/>
      <c r="AP50"/>
      <c r="AQ50"/>
      <c r="AR50">
        <v>7.27</v>
      </c>
      <c r="AS50">
        <v>55.2</v>
      </c>
      <c r="AT50"/>
      <c r="AU50"/>
      <c r="AV50"/>
      <c r="AW50"/>
      <c r="AX50">
        <v>13.4</v>
      </c>
      <c r="AY50">
        <v>13.4</v>
      </c>
      <c r="AZ50">
        <v>64.7</v>
      </c>
      <c r="BA50"/>
      <c r="BB50"/>
      <c r="BC50"/>
      <c r="BD50">
        <v>44.5</v>
      </c>
      <c r="BE50"/>
      <c r="BF50">
        <v>11.95</v>
      </c>
      <c r="BG50">
        <v>1.9</v>
      </c>
      <c r="BH50">
        <v>122</v>
      </c>
      <c r="BI50">
        <v>0.5</v>
      </c>
      <c r="BJ50">
        <v>2.4500000000000002</v>
      </c>
      <c r="BK50">
        <v>2.4500000000000002</v>
      </c>
      <c r="BL50"/>
      <c r="BM50">
        <v>5.91</v>
      </c>
      <c r="BN50">
        <v>0.56000000000000005</v>
      </c>
      <c r="BO50"/>
      <c r="BP50">
        <v>1.48</v>
      </c>
      <c r="BQ50">
        <v>1.55</v>
      </c>
      <c r="BR50">
        <v>1.55</v>
      </c>
      <c r="BS50">
        <v>1.55</v>
      </c>
      <c r="BT50">
        <v>280</v>
      </c>
      <c r="BU50">
        <v>107.5</v>
      </c>
      <c r="BV50">
        <v>126.5</v>
      </c>
      <c r="BW50">
        <v>9.5399999999999991</v>
      </c>
      <c r="BX50"/>
      <c r="BY50">
        <v>165</v>
      </c>
      <c r="CP50" s="49"/>
    </row>
    <row r="51" spans="2:94" x14ac:dyDescent="0.25">
      <c r="B51" t="s">
        <v>287</v>
      </c>
      <c r="C51" t="s">
        <v>119</v>
      </c>
      <c r="D51" t="s">
        <v>274</v>
      </c>
      <c r="E51" t="s">
        <v>275</v>
      </c>
      <c r="F51" s="61">
        <v>45278</v>
      </c>
      <c r="G51" s="61">
        <v>45330</v>
      </c>
      <c r="L51">
        <v>304</v>
      </c>
      <c r="M51"/>
      <c r="N51"/>
      <c r="O51"/>
      <c r="P51"/>
      <c r="Q51">
        <v>47.6</v>
      </c>
      <c r="R51">
        <v>47.6</v>
      </c>
      <c r="S51"/>
      <c r="T51">
        <v>11</v>
      </c>
      <c r="U51">
        <v>1.82</v>
      </c>
      <c r="V51"/>
      <c r="W51">
        <v>19.45</v>
      </c>
      <c r="X51">
        <v>14.7</v>
      </c>
      <c r="Y51">
        <v>4.24</v>
      </c>
      <c r="Z51"/>
      <c r="AA51"/>
      <c r="AB51">
        <v>21.8</v>
      </c>
      <c r="AC51">
        <v>20.8</v>
      </c>
      <c r="AD51"/>
      <c r="AE51">
        <v>4.0199999999999996</v>
      </c>
      <c r="AF51"/>
      <c r="AG51">
        <v>4.7699999999999996</v>
      </c>
      <c r="AH51"/>
      <c r="AI51"/>
      <c r="AJ51">
        <v>74.099999999999994</v>
      </c>
      <c r="AK51"/>
      <c r="AL51">
        <v>1.92</v>
      </c>
      <c r="AM51"/>
      <c r="AN51"/>
      <c r="AO51"/>
      <c r="AP51"/>
      <c r="AQ51"/>
      <c r="AR51">
        <v>7.02</v>
      </c>
      <c r="AS51">
        <v>72.2</v>
      </c>
      <c r="AT51"/>
      <c r="AU51"/>
      <c r="AV51"/>
      <c r="AW51"/>
      <c r="AX51">
        <v>17.350000000000001</v>
      </c>
      <c r="AY51">
        <v>17.350000000000001</v>
      </c>
      <c r="AZ51">
        <v>52.2</v>
      </c>
      <c r="BA51"/>
      <c r="BB51"/>
      <c r="BC51"/>
      <c r="BD51">
        <v>44.9</v>
      </c>
      <c r="BE51"/>
      <c r="BF51">
        <v>16</v>
      </c>
      <c r="BG51">
        <v>1.7</v>
      </c>
      <c r="BH51">
        <v>131.5</v>
      </c>
      <c r="BI51">
        <v>0.5</v>
      </c>
      <c r="BJ51">
        <v>3.22</v>
      </c>
      <c r="BK51">
        <v>3.22</v>
      </c>
      <c r="BL51"/>
      <c r="BM51">
        <v>5.61</v>
      </c>
      <c r="BN51">
        <v>0.56000000000000005</v>
      </c>
      <c r="BO51"/>
      <c r="BP51">
        <v>1.94</v>
      </c>
      <c r="BQ51">
        <v>1.39</v>
      </c>
      <c r="BR51">
        <v>1.39</v>
      </c>
      <c r="BS51">
        <v>1.39</v>
      </c>
      <c r="BT51">
        <v>265</v>
      </c>
      <c r="BU51">
        <v>2.2999999999999998</v>
      </c>
      <c r="BV51">
        <v>168</v>
      </c>
      <c r="BW51">
        <v>11.85</v>
      </c>
      <c r="BX51"/>
      <c r="BY51">
        <v>153</v>
      </c>
      <c r="CP51" s="49"/>
    </row>
    <row r="52" spans="2:94" x14ac:dyDescent="0.25">
      <c r="B52" t="s">
        <v>288</v>
      </c>
      <c r="C52" t="s">
        <v>119</v>
      </c>
      <c r="D52" t="s">
        <v>274</v>
      </c>
      <c r="E52" t="s">
        <v>275</v>
      </c>
      <c r="F52" s="61">
        <v>45278</v>
      </c>
      <c r="G52" s="61">
        <v>45330</v>
      </c>
      <c r="L52">
        <v>125</v>
      </c>
      <c r="M52"/>
      <c r="N52"/>
      <c r="O52"/>
      <c r="P52"/>
      <c r="Q52">
        <v>29.4</v>
      </c>
      <c r="R52">
        <v>29.4</v>
      </c>
      <c r="S52"/>
      <c r="T52">
        <v>18</v>
      </c>
      <c r="U52">
        <v>1.74</v>
      </c>
      <c r="V52"/>
      <c r="W52">
        <v>3.9</v>
      </c>
      <c r="X52">
        <v>2.81</v>
      </c>
      <c r="Y52">
        <v>0.78</v>
      </c>
      <c r="Z52"/>
      <c r="AA52"/>
      <c r="AB52">
        <v>27</v>
      </c>
      <c r="AC52">
        <v>4.05</v>
      </c>
      <c r="AD52"/>
      <c r="AE52">
        <v>6.84</v>
      </c>
      <c r="AF52"/>
      <c r="AG52">
        <v>0.89</v>
      </c>
      <c r="AH52"/>
      <c r="AI52"/>
      <c r="AJ52">
        <v>18.399999999999999</v>
      </c>
      <c r="AK52"/>
      <c r="AL52">
        <v>0.38</v>
      </c>
      <c r="AM52"/>
      <c r="AN52"/>
      <c r="AO52"/>
      <c r="AP52"/>
      <c r="AQ52"/>
      <c r="AR52">
        <v>12.25</v>
      </c>
      <c r="AS52">
        <v>18.3</v>
      </c>
      <c r="AT52"/>
      <c r="AU52"/>
      <c r="AV52"/>
      <c r="AW52"/>
      <c r="AX52">
        <v>4.3899999999999997</v>
      </c>
      <c r="AY52">
        <v>4.3899999999999997</v>
      </c>
      <c r="AZ52">
        <v>16.600000000000001</v>
      </c>
      <c r="BA52"/>
      <c r="BB52"/>
      <c r="BC52"/>
      <c r="BD52">
        <v>66.400000000000006</v>
      </c>
      <c r="BE52"/>
      <c r="BF52">
        <v>3.7</v>
      </c>
      <c r="BG52">
        <v>3.1</v>
      </c>
      <c r="BH52">
        <v>17.5</v>
      </c>
      <c r="BI52">
        <v>0.9</v>
      </c>
      <c r="BJ52">
        <v>0.69</v>
      </c>
      <c r="BK52">
        <v>0.69</v>
      </c>
      <c r="BL52"/>
      <c r="BM52">
        <v>10.25</v>
      </c>
      <c r="BN52">
        <v>1.0900000000000001</v>
      </c>
      <c r="BO52"/>
      <c r="BP52">
        <v>0.36</v>
      </c>
      <c r="BQ52">
        <v>2.99</v>
      </c>
      <c r="BR52">
        <v>2.99</v>
      </c>
      <c r="BS52">
        <v>2.99</v>
      </c>
      <c r="BT52">
        <v>412</v>
      </c>
      <c r="BU52">
        <v>2.1</v>
      </c>
      <c r="BV52">
        <v>28.9</v>
      </c>
      <c r="BW52">
        <v>2.5099999999999998</v>
      </c>
      <c r="BX52"/>
      <c r="BY52">
        <v>278</v>
      </c>
      <c r="CP52" s="49"/>
    </row>
    <row r="53" spans="2:94" x14ac:dyDescent="0.25">
      <c r="B53" t="s">
        <v>289</v>
      </c>
      <c r="C53" t="s">
        <v>119</v>
      </c>
      <c r="D53" t="s">
        <v>274</v>
      </c>
      <c r="E53" t="s">
        <v>275</v>
      </c>
      <c r="F53" s="61">
        <v>45278</v>
      </c>
      <c r="G53" s="61">
        <v>45330</v>
      </c>
      <c r="L53">
        <v>171</v>
      </c>
      <c r="M53"/>
      <c r="N53"/>
      <c r="O53"/>
      <c r="P53"/>
      <c r="Q53">
        <v>59.7</v>
      </c>
      <c r="R53">
        <v>59.7</v>
      </c>
      <c r="S53"/>
      <c r="T53">
        <v>6</v>
      </c>
      <c r="U53">
        <v>0.69</v>
      </c>
      <c r="V53"/>
      <c r="W53">
        <v>3.36</v>
      </c>
      <c r="X53">
        <v>2.27</v>
      </c>
      <c r="Y53">
        <v>0.81</v>
      </c>
      <c r="Z53"/>
      <c r="AA53"/>
      <c r="AB53">
        <v>29.4</v>
      </c>
      <c r="AC53">
        <v>3.51</v>
      </c>
      <c r="AD53"/>
      <c r="AE53">
        <v>6.71</v>
      </c>
      <c r="AF53"/>
      <c r="AG53">
        <v>0.74</v>
      </c>
      <c r="AH53"/>
      <c r="AI53"/>
      <c r="AJ53">
        <v>14.2</v>
      </c>
      <c r="AK53"/>
      <c r="AL53">
        <v>0.31</v>
      </c>
      <c r="AM53"/>
      <c r="AN53"/>
      <c r="AO53"/>
      <c r="AP53"/>
      <c r="AQ53"/>
      <c r="AR53">
        <v>12.5</v>
      </c>
      <c r="AS53">
        <v>15.9</v>
      </c>
      <c r="AT53"/>
      <c r="AU53"/>
      <c r="AV53"/>
      <c r="AW53"/>
      <c r="AX53">
        <v>3.8</v>
      </c>
      <c r="AY53">
        <v>3.8</v>
      </c>
      <c r="AZ53">
        <v>9</v>
      </c>
      <c r="BA53"/>
      <c r="BB53"/>
      <c r="BC53"/>
      <c r="BD53">
        <v>103.5</v>
      </c>
      <c r="BE53"/>
      <c r="BF53">
        <v>3.5</v>
      </c>
      <c r="BG53">
        <v>2.1</v>
      </c>
      <c r="BH53">
        <v>12.8</v>
      </c>
      <c r="BI53">
        <v>0.9</v>
      </c>
      <c r="BJ53">
        <v>0.55000000000000004</v>
      </c>
      <c r="BK53">
        <v>0.55000000000000004</v>
      </c>
      <c r="BL53"/>
      <c r="BM53">
        <v>10.1</v>
      </c>
      <c r="BN53">
        <v>1.33</v>
      </c>
      <c r="BO53"/>
      <c r="BP53">
        <v>0.34</v>
      </c>
      <c r="BQ53">
        <v>3.52</v>
      </c>
      <c r="BR53">
        <v>3.52</v>
      </c>
      <c r="BS53">
        <v>3.52</v>
      </c>
      <c r="BT53">
        <v>451</v>
      </c>
      <c r="BU53">
        <v>10.4</v>
      </c>
      <c r="BV53">
        <v>23.2</v>
      </c>
      <c r="BW53">
        <v>2.41</v>
      </c>
      <c r="BX53"/>
      <c r="BY53">
        <v>255</v>
      </c>
      <c r="CP53" s="49"/>
    </row>
    <row r="54" spans="2:94" x14ac:dyDescent="0.25">
      <c r="B54" t="s">
        <v>290</v>
      </c>
      <c r="C54" t="s">
        <v>119</v>
      </c>
      <c r="D54" t="s">
        <v>274</v>
      </c>
      <c r="E54" t="s">
        <v>275</v>
      </c>
      <c r="F54" s="61">
        <v>45278</v>
      </c>
      <c r="G54" s="61">
        <v>45330</v>
      </c>
      <c r="L54">
        <v>105.5</v>
      </c>
      <c r="M54"/>
      <c r="N54"/>
      <c r="O54"/>
      <c r="P54"/>
      <c r="Q54">
        <v>115.5</v>
      </c>
      <c r="R54">
        <v>115.5</v>
      </c>
      <c r="S54"/>
      <c r="T54">
        <v>5</v>
      </c>
      <c r="U54">
        <v>0.89</v>
      </c>
      <c r="V54"/>
      <c r="W54">
        <v>3.15</v>
      </c>
      <c r="X54">
        <v>2.23</v>
      </c>
      <c r="Y54">
        <v>0.78</v>
      </c>
      <c r="Z54"/>
      <c r="AA54"/>
      <c r="AB54">
        <v>26.9</v>
      </c>
      <c r="AC54">
        <v>3.31</v>
      </c>
      <c r="AD54"/>
      <c r="AE54">
        <v>6.77</v>
      </c>
      <c r="AF54"/>
      <c r="AG54">
        <v>0.68</v>
      </c>
      <c r="AH54"/>
      <c r="AI54"/>
      <c r="AJ54">
        <v>13.8</v>
      </c>
      <c r="AK54"/>
      <c r="AL54">
        <v>0.31</v>
      </c>
      <c r="AM54"/>
      <c r="AN54"/>
      <c r="AO54"/>
      <c r="AP54"/>
      <c r="AQ54"/>
      <c r="AR54">
        <v>11.95</v>
      </c>
      <c r="AS54">
        <v>16.7</v>
      </c>
      <c r="AT54"/>
      <c r="AU54"/>
      <c r="AV54"/>
      <c r="AW54"/>
      <c r="AX54">
        <v>4.0199999999999996</v>
      </c>
      <c r="AY54">
        <v>4.0199999999999996</v>
      </c>
      <c r="AZ54">
        <v>11.6</v>
      </c>
      <c r="BA54"/>
      <c r="BB54"/>
      <c r="BC54"/>
      <c r="BD54">
        <v>91.8</v>
      </c>
      <c r="BE54"/>
      <c r="BF54">
        <v>3.69</v>
      </c>
      <c r="BG54">
        <v>2.4</v>
      </c>
      <c r="BH54">
        <v>11.3</v>
      </c>
      <c r="BI54">
        <v>0.8</v>
      </c>
      <c r="BJ54">
        <v>0.53</v>
      </c>
      <c r="BK54">
        <v>0.53</v>
      </c>
      <c r="BL54"/>
      <c r="BM54">
        <v>9.35</v>
      </c>
      <c r="BN54">
        <v>1.26</v>
      </c>
      <c r="BO54"/>
      <c r="BP54">
        <v>0.3</v>
      </c>
      <c r="BQ54">
        <v>3.07</v>
      </c>
      <c r="BR54">
        <v>3.07</v>
      </c>
      <c r="BS54">
        <v>3.07</v>
      </c>
      <c r="BT54">
        <v>466</v>
      </c>
      <c r="BU54">
        <v>1.6</v>
      </c>
      <c r="BV54">
        <v>21.7</v>
      </c>
      <c r="BW54">
        <v>2.12</v>
      </c>
      <c r="BX54"/>
      <c r="BY54">
        <v>256</v>
      </c>
      <c r="CP54" s="49"/>
    </row>
    <row r="55" spans="2:94" x14ac:dyDescent="0.25">
      <c r="B55" t="s">
        <v>291</v>
      </c>
      <c r="C55" t="s">
        <v>119</v>
      </c>
      <c r="D55" t="s">
        <v>274</v>
      </c>
      <c r="E55" t="s">
        <v>275</v>
      </c>
      <c r="F55" s="61">
        <v>45278</v>
      </c>
      <c r="G55" s="61">
        <v>45330</v>
      </c>
      <c r="L55">
        <v>300</v>
      </c>
      <c r="M55"/>
      <c r="N55"/>
      <c r="O55"/>
      <c r="P55"/>
      <c r="Q55">
        <v>136</v>
      </c>
      <c r="R55">
        <v>136</v>
      </c>
      <c r="S55"/>
      <c r="T55" t="s">
        <v>207</v>
      </c>
      <c r="U55">
        <v>1.4</v>
      </c>
      <c r="V55"/>
      <c r="W55">
        <v>6.53</v>
      </c>
      <c r="X55">
        <v>4.79</v>
      </c>
      <c r="Y55">
        <v>1.6</v>
      </c>
      <c r="Z55"/>
      <c r="AA55"/>
      <c r="AB55">
        <v>20.7</v>
      </c>
      <c r="AC55">
        <v>6.45</v>
      </c>
      <c r="AD55"/>
      <c r="AE55">
        <v>4.51</v>
      </c>
      <c r="AF55"/>
      <c r="AG55">
        <v>1.54</v>
      </c>
      <c r="AH55"/>
      <c r="AI55"/>
      <c r="AJ55">
        <v>23.8</v>
      </c>
      <c r="AK55"/>
      <c r="AL55">
        <v>0.7</v>
      </c>
      <c r="AM55"/>
      <c r="AN55"/>
      <c r="AO55"/>
      <c r="AP55"/>
      <c r="AQ55"/>
      <c r="AR55">
        <v>8.07</v>
      </c>
      <c r="AS55">
        <v>29.6</v>
      </c>
      <c r="AT55"/>
      <c r="AU55"/>
      <c r="AV55"/>
      <c r="AW55"/>
      <c r="AX55">
        <v>6.81</v>
      </c>
      <c r="AY55">
        <v>6.81</v>
      </c>
      <c r="AZ55">
        <v>44.5</v>
      </c>
      <c r="BA55"/>
      <c r="BB55"/>
      <c r="BC55"/>
      <c r="BD55">
        <v>57.1</v>
      </c>
      <c r="BE55"/>
      <c r="BF55">
        <v>6.94</v>
      </c>
      <c r="BG55">
        <v>1.5</v>
      </c>
      <c r="BH55">
        <v>107</v>
      </c>
      <c r="BI55">
        <v>0.6</v>
      </c>
      <c r="BJ55">
        <v>0.98</v>
      </c>
      <c r="BK55">
        <v>0.98</v>
      </c>
      <c r="BL55"/>
      <c r="BM55">
        <v>6.09</v>
      </c>
      <c r="BN55">
        <v>0.82</v>
      </c>
      <c r="BO55"/>
      <c r="BP55">
        <v>0.7</v>
      </c>
      <c r="BQ55">
        <v>1.76</v>
      </c>
      <c r="BR55">
        <v>1.76</v>
      </c>
      <c r="BS55">
        <v>1.76</v>
      </c>
      <c r="BT55">
        <v>381</v>
      </c>
      <c r="BU55">
        <v>1.7</v>
      </c>
      <c r="BV55">
        <v>43.2</v>
      </c>
      <c r="BW55">
        <v>4.59</v>
      </c>
      <c r="BX55"/>
      <c r="BY55">
        <v>168</v>
      </c>
      <c r="CP55" s="49"/>
    </row>
    <row r="56" spans="2:94" x14ac:dyDescent="0.25">
      <c r="B56" t="s">
        <v>292</v>
      </c>
      <c r="C56" t="s">
        <v>119</v>
      </c>
      <c r="D56" t="s">
        <v>274</v>
      </c>
      <c r="E56" t="s">
        <v>275</v>
      </c>
      <c r="F56" s="61">
        <v>45278</v>
      </c>
      <c r="G56" s="61">
        <v>45330</v>
      </c>
      <c r="L56">
        <v>68.599999999999994</v>
      </c>
      <c r="M56"/>
      <c r="N56"/>
      <c r="O56"/>
      <c r="P56"/>
      <c r="Q56">
        <v>28.4</v>
      </c>
      <c r="R56">
        <v>28.4</v>
      </c>
      <c r="S56"/>
      <c r="T56">
        <v>217</v>
      </c>
      <c r="U56">
        <v>1.06</v>
      </c>
      <c r="V56"/>
      <c r="W56">
        <v>2.48</v>
      </c>
      <c r="X56">
        <v>1.82</v>
      </c>
      <c r="Y56">
        <v>0.57999999999999996</v>
      </c>
      <c r="Z56"/>
      <c r="AA56"/>
      <c r="AB56">
        <v>22.1</v>
      </c>
      <c r="AC56">
        <v>2.4500000000000002</v>
      </c>
      <c r="AD56"/>
      <c r="AE56">
        <v>6.98</v>
      </c>
      <c r="AF56"/>
      <c r="AG56">
        <v>0.52</v>
      </c>
      <c r="AH56"/>
      <c r="AI56"/>
      <c r="AJ56">
        <v>12.1</v>
      </c>
      <c r="AK56"/>
      <c r="AL56">
        <v>0.26</v>
      </c>
      <c r="AM56"/>
      <c r="AN56"/>
      <c r="AO56"/>
      <c r="AP56"/>
      <c r="AQ56"/>
      <c r="AR56">
        <v>12.45</v>
      </c>
      <c r="AS56">
        <v>12.1</v>
      </c>
      <c r="AT56"/>
      <c r="AU56"/>
      <c r="AV56"/>
      <c r="AW56"/>
      <c r="AX56">
        <v>3</v>
      </c>
      <c r="AY56">
        <v>3</v>
      </c>
      <c r="AZ56">
        <v>8.1</v>
      </c>
      <c r="BA56"/>
      <c r="BB56"/>
      <c r="BC56"/>
      <c r="BD56">
        <v>55.1</v>
      </c>
      <c r="BE56"/>
      <c r="BF56">
        <v>2.68</v>
      </c>
      <c r="BG56">
        <v>1.8</v>
      </c>
      <c r="BH56">
        <v>12.7</v>
      </c>
      <c r="BI56">
        <v>0.8</v>
      </c>
      <c r="BJ56">
        <v>0.42</v>
      </c>
      <c r="BK56">
        <v>0.42</v>
      </c>
      <c r="BL56"/>
      <c r="BM56">
        <v>9.61</v>
      </c>
      <c r="BN56">
        <v>0.89</v>
      </c>
      <c r="BO56"/>
      <c r="BP56">
        <v>0.25</v>
      </c>
      <c r="BQ56">
        <v>2.1</v>
      </c>
      <c r="BR56">
        <v>2.1</v>
      </c>
      <c r="BS56">
        <v>2.1</v>
      </c>
      <c r="BT56">
        <v>845</v>
      </c>
      <c r="BU56">
        <v>2.5</v>
      </c>
      <c r="BV56">
        <v>16.2</v>
      </c>
      <c r="BW56">
        <v>1.5</v>
      </c>
      <c r="BX56"/>
      <c r="BY56">
        <v>260</v>
      </c>
      <c r="CP56" s="49"/>
    </row>
    <row r="57" spans="2:94" x14ac:dyDescent="0.25">
      <c r="B57" t="s">
        <v>293</v>
      </c>
      <c r="C57" t="s">
        <v>119</v>
      </c>
      <c r="D57" t="s">
        <v>274</v>
      </c>
      <c r="E57" t="s">
        <v>275</v>
      </c>
      <c r="F57" s="61">
        <v>45278</v>
      </c>
      <c r="G57" s="61">
        <v>45330</v>
      </c>
      <c r="L57">
        <v>178.5</v>
      </c>
      <c r="M57"/>
      <c r="N57"/>
      <c r="O57"/>
      <c r="P57"/>
      <c r="Q57">
        <v>34.299999999999997</v>
      </c>
      <c r="R57">
        <v>34.299999999999997</v>
      </c>
      <c r="S57"/>
      <c r="T57">
        <v>135</v>
      </c>
      <c r="U57">
        <v>0.95</v>
      </c>
      <c r="V57"/>
      <c r="W57">
        <v>3.31</v>
      </c>
      <c r="X57">
        <v>2.27</v>
      </c>
      <c r="Y57">
        <v>0.6</v>
      </c>
      <c r="Z57"/>
      <c r="AA57"/>
      <c r="AB57">
        <v>23.6</v>
      </c>
      <c r="AC57">
        <v>3.12</v>
      </c>
      <c r="AD57"/>
      <c r="AE57">
        <v>5.46</v>
      </c>
      <c r="AF57"/>
      <c r="AG57">
        <v>0.72</v>
      </c>
      <c r="AH57"/>
      <c r="AI57"/>
      <c r="AJ57">
        <v>16</v>
      </c>
      <c r="AK57"/>
      <c r="AL57">
        <v>0.31</v>
      </c>
      <c r="AM57"/>
      <c r="AN57"/>
      <c r="AO57"/>
      <c r="AP57"/>
      <c r="AQ57"/>
      <c r="AR57">
        <v>11.6</v>
      </c>
      <c r="AS57">
        <v>14.2</v>
      </c>
      <c r="AT57"/>
      <c r="AU57"/>
      <c r="AV57"/>
      <c r="AW57"/>
      <c r="AX57">
        <v>3.43</v>
      </c>
      <c r="AY57">
        <v>3.43</v>
      </c>
      <c r="AZ57">
        <v>8.9</v>
      </c>
      <c r="BA57"/>
      <c r="BB57"/>
      <c r="BC57"/>
      <c r="BD57">
        <v>68.3</v>
      </c>
      <c r="BE57"/>
      <c r="BF57">
        <v>3.01</v>
      </c>
      <c r="BG57">
        <v>2.2999999999999998</v>
      </c>
      <c r="BH57">
        <v>12.5</v>
      </c>
      <c r="BI57">
        <v>0.8</v>
      </c>
      <c r="BJ57">
        <v>0.49</v>
      </c>
      <c r="BK57">
        <v>0.49</v>
      </c>
      <c r="BL57"/>
      <c r="BM57">
        <v>6.57</v>
      </c>
      <c r="BN57">
        <v>0.82</v>
      </c>
      <c r="BO57"/>
      <c r="BP57">
        <v>0.31</v>
      </c>
      <c r="BQ57">
        <v>2.09</v>
      </c>
      <c r="BR57">
        <v>2.09</v>
      </c>
      <c r="BS57">
        <v>2.09</v>
      </c>
      <c r="BT57">
        <v>469</v>
      </c>
      <c r="BU57">
        <v>1.7</v>
      </c>
      <c r="BV57">
        <v>23.1</v>
      </c>
      <c r="BW57">
        <v>2.2000000000000002</v>
      </c>
      <c r="BX57"/>
      <c r="BY57">
        <v>220</v>
      </c>
      <c r="CP57" s="49"/>
    </row>
    <row r="58" spans="2:94" x14ac:dyDescent="0.25">
      <c r="B58" t="s">
        <v>294</v>
      </c>
      <c r="C58" t="s">
        <v>119</v>
      </c>
      <c r="D58" t="s">
        <v>274</v>
      </c>
      <c r="E58" t="s">
        <v>275</v>
      </c>
      <c r="F58" s="61">
        <v>45278</v>
      </c>
      <c r="G58" s="61">
        <v>45330</v>
      </c>
      <c r="L58">
        <v>352</v>
      </c>
      <c r="M58"/>
      <c r="N58"/>
      <c r="O58"/>
      <c r="P58"/>
      <c r="Q58">
        <v>1415</v>
      </c>
      <c r="R58">
        <v>1415</v>
      </c>
      <c r="S58"/>
      <c r="T58">
        <v>68</v>
      </c>
      <c r="U58">
        <v>1.54</v>
      </c>
      <c r="V58"/>
      <c r="W58">
        <v>13.05</v>
      </c>
      <c r="X58">
        <v>9</v>
      </c>
      <c r="Y58">
        <v>2.95</v>
      </c>
      <c r="Z58"/>
      <c r="AA58"/>
      <c r="AB58">
        <v>23.9</v>
      </c>
      <c r="AC58">
        <v>12.6</v>
      </c>
      <c r="AD58"/>
      <c r="AE58">
        <v>4.8</v>
      </c>
      <c r="AF58"/>
      <c r="AG58">
        <v>2.89</v>
      </c>
      <c r="AH58"/>
      <c r="AI58"/>
      <c r="AJ58">
        <v>61.3</v>
      </c>
      <c r="AK58"/>
      <c r="AL58">
        <v>1.3</v>
      </c>
      <c r="AM58"/>
      <c r="AN58"/>
      <c r="AO58"/>
      <c r="AP58"/>
      <c r="AQ58"/>
      <c r="AR58">
        <v>9.76</v>
      </c>
      <c r="AS58">
        <v>59.3</v>
      </c>
      <c r="AT58"/>
      <c r="AU58"/>
      <c r="AV58"/>
      <c r="AW58"/>
      <c r="AX58">
        <v>14.4</v>
      </c>
      <c r="AY58">
        <v>14.4</v>
      </c>
      <c r="AZ58">
        <v>15.5</v>
      </c>
      <c r="BA58"/>
      <c r="BB58"/>
      <c r="BC58"/>
      <c r="BD58">
        <v>64.3</v>
      </c>
      <c r="BE58"/>
      <c r="BF58">
        <v>13.05</v>
      </c>
      <c r="BG58">
        <v>2.5</v>
      </c>
      <c r="BH58">
        <v>24</v>
      </c>
      <c r="BI58">
        <v>0.6</v>
      </c>
      <c r="BJ58">
        <v>2.09</v>
      </c>
      <c r="BK58">
        <v>2.09</v>
      </c>
      <c r="BL58"/>
      <c r="BM58">
        <v>6.38</v>
      </c>
      <c r="BN58">
        <v>0.74</v>
      </c>
      <c r="BO58"/>
      <c r="BP58">
        <v>1.24</v>
      </c>
      <c r="BQ58">
        <v>1.44</v>
      </c>
      <c r="BR58">
        <v>1.44</v>
      </c>
      <c r="BS58">
        <v>1.44</v>
      </c>
      <c r="BT58">
        <v>281</v>
      </c>
      <c r="BU58">
        <v>1.3</v>
      </c>
      <c r="BV58">
        <v>94.3</v>
      </c>
      <c r="BW58">
        <v>8.65</v>
      </c>
      <c r="BX58"/>
      <c r="BY58">
        <v>195</v>
      </c>
      <c r="CP58" s="49"/>
    </row>
    <row r="59" spans="2:94" x14ac:dyDescent="0.25">
      <c r="B59" t="s">
        <v>295</v>
      </c>
      <c r="C59" t="s">
        <v>119</v>
      </c>
      <c r="D59" t="s">
        <v>274</v>
      </c>
      <c r="E59" t="s">
        <v>275</v>
      </c>
      <c r="F59" s="61">
        <v>45278</v>
      </c>
      <c r="G59" s="61">
        <v>45330</v>
      </c>
      <c r="L59">
        <v>1030</v>
      </c>
      <c r="M59"/>
      <c r="N59"/>
      <c r="O59"/>
      <c r="P59"/>
      <c r="Q59">
        <v>816</v>
      </c>
      <c r="R59">
        <v>816</v>
      </c>
      <c r="S59"/>
      <c r="T59">
        <v>66</v>
      </c>
      <c r="U59">
        <v>3.73</v>
      </c>
      <c r="V59"/>
      <c r="W59">
        <v>16.600000000000001</v>
      </c>
      <c r="X59">
        <v>11.35</v>
      </c>
      <c r="Y59">
        <v>4.7300000000000004</v>
      </c>
      <c r="Z59"/>
      <c r="AA59"/>
      <c r="AB59">
        <v>26.2</v>
      </c>
      <c r="AC59">
        <v>17</v>
      </c>
      <c r="AD59"/>
      <c r="AE59">
        <v>4.45</v>
      </c>
      <c r="AF59"/>
      <c r="AG59">
        <v>3.69</v>
      </c>
      <c r="AH59"/>
      <c r="AI59"/>
      <c r="AJ59">
        <v>80.099999999999994</v>
      </c>
      <c r="AK59"/>
      <c r="AL59">
        <v>1.68</v>
      </c>
      <c r="AM59"/>
      <c r="AN59"/>
      <c r="AO59"/>
      <c r="AP59"/>
      <c r="AQ59"/>
      <c r="AR59">
        <v>9.59</v>
      </c>
      <c r="AS59">
        <v>90.4</v>
      </c>
      <c r="AT59"/>
      <c r="AU59"/>
      <c r="AV59"/>
      <c r="AW59"/>
      <c r="AX59">
        <v>22.4</v>
      </c>
      <c r="AY59">
        <v>22.4</v>
      </c>
      <c r="AZ59">
        <v>31.5</v>
      </c>
      <c r="BA59"/>
      <c r="BB59"/>
      <c r="BC59"/>
      <c r="BD59">
        <v>67.900000000000006</v>
      </c>
      <c r="BE59"/>
      <c r="BF59">
        <v>21</v>
      </c>
      <c r="BG59">
        <v>2.2000000000000002</v>
      </c>
      <c r="BH59">
        <v>23.5</v>
      </c>
      <c r="BI59">
        <v>0.6</v>
      </c>
      <c r="BJ59">
        <v>2.84</v>
      </c>
      <c r="BK59">
        <v>2.84</v>
      </c>
      <c r="BL59"/>
      <c r="BM59">
        <v>6.27</v>
      </c>
      <c r="BN59">
        <v>0.96</v>
      </c>
      <c r="BO59"/>
      <c r="BP59">
        <v>1.72</v>
      </c>
      <c r="BQ59">
        <v>1.54</v>
      </c>
      <c r="BR59">
        <v>1.54</v>
      </c>
      <c r="BS59">
        <v>1.54</v>
      </c>
      <c r="BT59">
        <v>383</v>
      </c>
      <c r="BU59">
        <v>1.8</v>
      </c>
      <c r="BV59">
        <v>97</v>
      </c>
      <c r="BW59">
        <v>11.5</v>
      </c>
      <c r="BX59"/>
      <c r="BY59">
        <v>189</v>
      </c>
      <c r="CP59" s="49"/>
    </row>
    <row r="60" spans="2:94" x14ac:dyDescent="0.25">
      <c r="B60" t="s">
        <v>296</v>
      </c>
      <c r="C60" t="s">
        <v>119</v>
      </c>
      <c r="D60" t="s">
        <v>274</v>
      </c>
      <c r="E60" t="s">
        <v>275</v>
      </c>
      <c r="F60" s="61">
        <v>45278</v>
      </c>
      <c r="G60" s="61">
        <v>45330</v>
      </c>
      <c r="L60">
        <v>575</v>
      </c>
      <c r="M60"/>
      <c r="N60"/>
      <c r="O60"/>
      <c r="P60"/>
      <c r="Q60">
        <v>172.5</v>
      </c>
      <c r="R60">
        <v>172.5</v>
      </c>
      <c r="S60"/>
      <c r="T60">
        <v>79</v>
      </c>
      <c r="U60">
        <v>2.27</v>
      </c>
      <c r="V60"/>
      <c r="W60">
        <v>13.5</v>
      </c>
      <c r="X60">
        <v>8.91</v>
      </c>
      <c r="Y60">
        <v>3.72</v>
      </c>
      <c r="Z60"/>
      <c r="AA60"/>
      <c r="AB60">
        <v>25.7</v>
      </c>
      <c r="AC60">
        <v>13.65</v>
      </c>
      <c r="AD60"/>
      <c r="AE60">
        <v>4.1500000000000004</v>
      </c>
      <c r="AF60"/>
      <c r="AG60">
        <v>2.86</v>
      </c>
      <c r="AH60"/>
      <c r="AI60"/>
      <c r="AJ60">
        <v>55.7</v>
      </c>
      <c r="AK60"/>
      <c r="AL60">
        <v>1.34</v>
      </c>
      <c r="AM60"/>
      <c r="AN60"/>
      <c r="AO60"/>
      <c r="AP60"/>
      <c r="AQ60"/>
      <c r="AR60">
        <v>7.63</v>
      </c>
      <c r="AS60">
        <v>69.2</v>
      </c>
      <c r="AT60"/>
      <c r="AU60"/>
      <c r="AV60"/>
      <c r="AW60"/>
      <c r="AX60">
        <v>16.600000000000001</v>
      </c>
      <c r="AY60">
        <v>16.600000000000001</v>
      </c>
      <c r="AZ60">
        <v>23.1</v>
      </c>
      <c r="BA60"/>
      <c r="BB60"/>
      <c r="BC60"/>
      <c r="BD60">
        <v>66.599999999999994</v>
      </c>
      <c r="BE60"/>
      <c r="BF60">
        <v>16.3</v>
      </c>
      <c r="BG60">
        <v>1.6</v>
      </c>
      <c r="BH60">
        <v>21.6</v>
      </c>
      <c r="BI60">
        <v>0.5</v>
      </c>
      <c r="BJ60">
        <v>2.29</v>
      </c>
      <c r="BK60">
        <v>2.29</v>
      </c>
      <c r="BL60"/>
      <c r="BM60">
        <v>5.3</v>
      </c>
      <c r="BN60">
        <v>0.65</v>
      </c>
      <c r="BO60"/>
      <c r="BP60">
        <v>1.28</v>
      </c>
      <c r="BQ60">
        <v>1.07</v>
      </c>
      <c r="BR60">
        <v>1.07</v>
      </c>
      <c r="BS60">
        <v>1.07</v>
      </c>
      <c r="BT60">
        <v>271</v>
      </c>
      <c r="BU60">
        <v>1.2</v>
      </c>
      <c r="BV60">
        <v>67.2</v>
      </c>
      <c r="BW60">
        <v>9.24</v>
      </c>
      <c r="BX60"/>
      <c r="BY60">
        <v>157</v>
      </c>
      <c r="CP60" s="49"/>
    </row>
    <row r="61" spans="2:94" x14ac:dyDescent="0.25">
      <c r="B61" t="s">
        <v>297</v>
      </c>
      <c r="C61" t="s">
        <v>119</v>
      </c>
      <c r="D61" t="s">
        <v>274</v>
      </c>
      <c r="E61" t="s">
        <v>275</v>
      </c>
      <c r="F61" s="61">
        <v>45278</v>
      </c>
      <c r="G61" s="61">
        <v>45330</v>
      </c>
      <c r="L61">
        <v>307</v>
      </c>
      <c r="M61"/>
      <c r="N61"/>
      <c r="O61"/>
      <c r="P61"/>
      <c r="Q61">
        <v>100.5</v>
      </c>
      <c r="R61">
        <v>100.5</v>
      </c>
      <c r="S61"/>
      <c r="T61">
        <v>66</v>
      </c>
      <c r="U61">
        <v>2.76</v>
      </c>
      <c r="V61"/>
      <c r="W61">
        <v>14.8</v>
      </c>
      <c r="X61">
        <v>10.1</v>
      </c>
      <c r="Y61">
        <v>3.8</v>
      </c>
      <c r="Z61"/>
      <c r="AA61"/>
      <c r="AB61">
        <v>23.8</v>
      </c>
      <c r="AC61">
        <v>15.35</v>
      </c>
      <c r="AD61"/>
      <c r="AE61">
        <v>3.99</v>
      </c>
      <c r="AF61"/>
      <c r="AG61">
        <v>3.29</v>
      </c>
      <c r="AH61"/>
      <c r="AI61"/>
      <c r="AJ61">
        <v>61.1</v>
      </c>
      <c r="AK61"/>
      <c r="AL61">
        <v>1.62</v>
      </c>
      <c r="AM61"/>
      <c r="AN61"/>
      <c r="AO61"/>
      <c r="AP61"/>
      <c r="AQ61"/>
      <c r="AR61">
        <v>7.44</v>
      </c>
      <c r="AS61">
        <v>70.099999999999994</v>
      </c>
      <c r="AT61"/>
      <c r="AU61"/>
      <c r="AV61"/>
      <c r="AW61"/>
      <c r="AX61">
        <v>17.100000000000001</v>
      </c>
      <c r="AY61">
        <v>17.100000000000001</v>
      </c>
      <c r="AZ61">
        <v>27.2</v>
      </c>
      <c r="BA61"/>
      <c r="BB61"/>
      <c r="BC61"/>
      <c r="BD61">
        <v>59.9</v>
      </c>
      <c r="BE61"/>
      <c r="BF61">
        <v>17.95</v>
      </c>
      <c r="BG61">
        <v>1.9</v>
      </c>
      <c r="BH61">
        <v>25.3</v>
      </c>
      <c r="BI61">
        <v>0.5</v>
      </c>
      <c r="BJ61">
        <v>2.52</v>
      </c>
      <c r="BK61">
        <v>2.52</v>
      </c>
      <c r="BL61"/>
      <c r="BM61">
        <v>5.67</v>
      </c>
      <c r="BN61">
        <v>0.61</v>
      </c>
      <c r="BO61"/>
      <c r="BP61">
        <v>1.34</v>
      </c>
      <c r="BQ61">
        <v>1.2</v>
      </c>
      <c r="BR61">
        <v>1.2</v>
      </c>
      <c r="BS61">
        <v>1.2</v>
      </c>
      <c r="BT61">
        <v>242</v>
      </c>
      <c r="BU61">
        <v>1.1000000000000001</v>
      </c>
      <c r="BV61">
        <v>96.5</v>
      </c>
      <c r="BW61">
        <v>9.83</v>
      </c>
      <c r="BX61"/>
      <c r="BY61">
        <v>160</v>
      </c>
      <c r="CP61" s="49"/>
    </row>
    <row r="62" spans="2:94" x14ac:dyDescent="0.25">
      <c r="B62" t="s">
        <v>298</v>
      </c>
      <c r="C62" t="s">
        <v>119</v>
      </c>
      <c r="D62" t="s">
        <v>274</v>
      </c>
      <c r="E62" t="s">
        <v>275</v>
      </c>
      <c r="F62" s="61">
        <v>45278</v>
      </c>
      <c r="G62" s="61">
        <v>45330</v>
      </c>
      <c r="L62">
        <v>344</v>
      </c>
      <c r="M62"/>
      <c r="N62"/>
      <c r="O62"/>
      <c r="P62"/>
      <c r="Q62">
        <v>51.6</v>
      </c>
      <c r="R62">
        <v>51.6</v>
      </c>
      <c r="S62"/>
      <c r="T62">
        <v>112</v>
      </c>
      <c r="U62">
        <v>3.37</v>
      </c>
      <c r="V62"/>
      <c r="W62">
        <v>14.65</v>
      </c>
      <c r="X62">
        <v>10.050000000000001</v>
      </c>
      <c r="Y62">
        <v>3.76</v>
      </c>
      <c r="Z62"/>
      <c r="AA62"/>
      <c r="AB62">
        <v>25.2</v>
      </c>
      <c r="AC62">
        <v>14.65</v>
      </c>
      <c r="AD62"/>
      <c r="AE62">
        <v>3.85</v>
      </c>
      <c r="AF62"/>
      <c r="AG62">
        <v>3.22</v>
      </c>
      <c r="AH62"/>
      <c r="AI62"/>
      <c r="AJ62">
        <v>52.9</v>
      </c>
      <c r="AK62"/>
      <c r="AL62">
        <v>1.58</v>
      </c>
      <c r="AM62"/>
      <c r="AN62"/>
      <c r="AO62"/>
      <c r="AP62"/>
      <c r="AQ62"/>
      <c r="AR62">
        <v>6</v>
      </c>
      <c r="AS62">
        <v>64.5</v>
      </c>
      <c r="AT62"/>
      <c r="AU62"/>
      <c r="AV62"/>
      <c r="AW62"/>
      <c r="AX62">
        <v>15.7</v>
      </c>
      <c r="AY62">
        <v>15.7</v>
      </c>
      <c r="AZ62">
        <v>36.299999999999997</v>
      </c>
      <c r="BA62"/>
      <c r="BB62"/>
      <c r="BC62"/>
      <c r="BD62">
        <v>59.2</v>
      </c>
      <c r="BE62"/>
      <c r="BF62">
        <v>15.35</v>
      </c>
      <c r="BG62">
        <v>1.6</v>
      </c>
      <c r="BH62">
        <v>26.8</v>
      </c>
      <c r="BI62">
        <v>0.4</v>
      </c>
      <c r="BJ62">
        <v>2.41</v>
      </c>
      <c r="BK62">
        <v>2.41</v>
      </c>
      <c r="BL62"/>
      <c r="BM62">
        <v>4.84</v>
      </c>
      <c r="BN62">
        <v>0.53</v>
      </c>
      <c r="BO62"/>
      <c r="BP62">
        <v>1.44</v>
      </c>
      <c r="BQ62">
        <v>1.0900000000000001</v>
      </c>
      <c r="BR62">
        <v>1.0900000000000001</v>
      </c>
      <c r="BS62">
        <v>1.0900000000000001</v>
      </c>
      <c r="BT62">
        <v>248</v>
      </c>
      <c r="BU62">
        <v>1</v>
      </c>
      <c r="BV62">
        <v>79.2</v>
      </c>
      <c r="BW62">
        <v>9.4700000000000006</v>
      </c>
      <c r="BX62"/>
      <c r="BY62">
        <v>139</v>
      </c>
      <c r="CP62" s="49"/>
    </row>
    <row r="63" spans="2:94" x14ac:dyDescent="0.25">
      <c r="B63" t="s">
        <v>299</v>
      </c>
      <c r="C63" t="s">
        <v>119</v>
      </c>
      <c r="D63" t="s">
        <v>274</v>
      </c>
      <c r="E63" t="s">
        <v>275</v>
      </c>
      <c r="F63" s="61">
        <v>45278</v>
      </c>
      <c r="G63" s="61">
        <v>45330</v>
      </c>
      <c r="L63">
        <v>390</v>
      </c>
      <c r="M63"/>
      <c r="N63"/>
      <c r="O63"/>
      <c r="P63"/>
      <c r="Q63">
        <v>52.7</v>
      </c>
      <c r="R63">
        <v>52.7</v>
      </c>
      <c r="S63"/>
      <c r="T63">
        <v>109</v>
      </c>
      <c r="U63">
        <v>2.93</v>
      </c>
      <c r="V63"/>
      <c r="W63">
        <v>14.45</v>
      </c>
      <c r="X63">
        <v>9.76</v>
      </c>
      <c r="Y63">
        <v>3.49</v>
      </c>
      <c r="Z63"/>
      <c r="AA63"/>
      <c r="AB63">
        <v>24.6</v>
      </c>
      <c r="AC63">
        <v>14.2</v>
      </c>
      <c r="AD63"/>
      <c r="AE63">
        <v>3.54</v>
      </c>
      <c r="AF63"/>
      <c r="AG63">
        <v>3.18</v>
      </c>
      <c r="AH63"/>
      <c r="AI63"/>
      <c r="AJ63">
        <v>50.4</v>
      </c>
      <c r="AK63"/>
      <c r="AL63">
        <v>1.45</v>
      </c>
      <c r="AM63"/>
      <c r="AN63"/>
      <c r="AO63"/>
      <c r="AP63"/>
      <c r="AQ63"/>
      <c r="AR63">
        <v>6.35</v>
      </c>
      <c r="AS63">
        <v>61.3</v>
      </c>
      <c r="AT63"/>
      <c r="AU63"/>
      <c r="AV63"/>
      <c r="AW63"/>
      <c r="AX63">
        <v>14.75</v>
      </c>
      <c r="AY63">
        <v>14.75</v>
      </c>
      <c r="AZ63">
        <v>38.799999999999997</v>
      </c>
      <c r="BA63"/>
      <c r="BB63"/>
      <c r="BC63"/>
      <c r="BD63">
        <v>62.2</v>
      </c>
      <c r="BE63"/>
      <c r="BF63">
        <v>15.4</v>
      </c>
      <c r="BG63">
        <v>1.6</v>
      </c>
      <c r="BH63">
        <v>24.7</v>
      </c>
      <c r="BI63">
        <v>0.4</v>
      </c>
      <c r="BJ63">
        <v>2.42</v>
      </c>
      <c r="BK63">
        <v>2.42</v>
      </c>
      <c r="BL63"/>
      <c r="BM63">
        <v>4.9400000000000004</v>
      </c>
      <c r="BN63">
        <v>0.54</v>
      </c>
      <c r="BO63"/>
      <c r="BP63">
        <v>1.44</v>
      </c>
      <c r="BQ63">
        <v>1.1000000000000001</v>
      </c>
      <c r="BR63">
        <v>1.1000000000000001</v>
      </c>
      <c r="BS63">
        <v>1.1000000000000001</v>
      </c>
      <c r="BT63">
        <v>236</v>
      </c>
      <c r="BU63">
        <v>0.8</v>
      </c>
      <c r="BV63">
        <v>72.599999999999994</v>
      </c>
      <c r="BW63">
        <v>10.199999999999999</v>
      </c>
      <c r="BX63"/>
      <c r="BY63">
        <v>137</v>
      </c>
      <c r="CP63" s="49"/>
    </row>
    <row r="64" spans="2:94" x14ac:dyDescent="0.25">
      <c r="B64" t="s">
        <v>300</v>
      </c>
      <c r="C64" t="s">
        <v>119</v>
      </c>
      <c r="D64" t="s">
        <v>274</v>
      </c>
      <c r="E64" t="s">
        <v>275</v>
      </c>
      <c r="F64" s="61">
        <v>45278</v>
      </c>
      <c r="G64" s="61">
        <v>45330</v>
      </c>
      <c r="L64">
        <v>350</v>
      </c>
      <c r="M64"/>
      <c r="N64"/>
      <c r="O64"/>
      <c r="P64"/>
      <c r="Q64">
        <v>58.6</v>
      </c>
      <c r="R64">
        <v>58.6</v>
      </c>
      <c r="S64"/>
      <c r="T64">
        <v>109</v>
      </c>
      <c r="U64">
        <v>2.3199999999999998</v>
      </c>
      <c r="V64"/>
      <c r="W64">
        <v>14.9</v>
      </c>
      <c r="X64">
        <v>10.3</v>
      </c>
      <c r="Y64">
        <v>3.79</v>
      </c>
      <c r="Z64"/>
      <c r="AA64"/>
      <c r="AB64">
        <v>22</v>
      </c>
      <c r="AC64">
        <v>14.6</v>
      </c>
      <c r="AD64"/>
      <c r="AE64">
        <v>3.15</v>
      </c>
      <c r="AF64"/>
      <c r="AG64">
        <v>3.06</v>
      </c>
      <c r="AH64"/>
      <c r="AI64"/>
      <c r="AJ64">
        <v>61.6</v>
      </c>
      <c r="AK64"/>
      <c r="AL64">
        <v>1.54</v>
      </c>
      <c r="AM64"/>
      <c r="AN64"/>
      <c r="AO64"/>
      <c r="AP64"/>
      <c r="AQ64"/>
      <c r="AR64">
        <v>5.73</v>
      </c>
      <c r="AS64">
        <v>71.2</v>
      </c>
      <c r="AT64"/>
      <c r="AU64"/>
      <c r="AV64"/>
      <c r="AW64"/>
      <c r="AX64">
        <v>17.350000000000001</v>
      </c>
      <c r="AY64">
        <v>17.350000000000001</v>
      </c>
      <c r="AZ64">
        <v>36.1</v>
      </c>
      <c r="BA64"/>
      <c r="BB64"/>
      <c r="BC64"/>
      <c r="BD64">
        <v>62.1</v>
      </c>
      <c r="BE64"/>
      <c r="BF64">
        <v>16.850000000000001</v>
      </c>
      <c r="BG64">
        <v>1.1000000000000001</v>
      </c>
      <c r="BH64">
        <v>26.2</v>
      </c>
      <c r="BI64">
        <v>0.4</v>
      </c>
      <c r="BJ64">
        <v>2.4900000000000002</v>
      </c>
      <c r="BK64">
        <v>2.4900000000000002</v>
      </c>
      <c r="BL64"/>
      <c r="BM64">
        <v>4.24</v>
      </c>
      <c r="BN64">
        <v>0.53</v>
      </c>
      <c r="BO64"/>
      <c r="BP64">
        <v>1.39</v>
      </c>
      <c r="BQ64">
        <v>0.87</v>
      </c>
      <c r="BR64">
        <v>0.87</v>
      </c>
      <c r="BS64">
        <v>0.87</v>
      </c>
      <c r="BT64">
        <v>218</v>
      </c>
      <c r="BU64">
        <v>1</v>
      </c>
      <c r="BV64">
        <v>83.7</v>
      </c>
      <c r="BW64">
        <v>9.3699999999999992</v>
      </c>
      <c r="BX64"/>
      <c r="BY64">
        <v>121</v>
      </c>
      <c r="CP64" s="49"/>
    </row>
    <row r="65" spans="2:94" x14ac:dyDescent="0.25">
      <c r="B65" t="s">
        <v>301</v>
      </c>
      <c r="C65" t="s">
        <v>119</v>
      </c>
      <c r="D65" t="s">
        <v>274</v>
      </c>
      <c r="E65" t="s">
        <v>275</v>
      </c>
      <c r="F65" s="61">
        <v>45278</v>
      </c>
      <c r="G65" s="61">
        <v>45330</v>
      </c>
      <c r="L65">
        <v>320</v>
      </c>
      <c r="M65"/>
      <c r="N65"/>
      <c r="O65"/>
      <c r="P65"/>
      <c r="Q65">
        <v>50.4</v>
      </c>
      <c r="R65">
        <v>50.4</v>
      </c>
      <c r="S65"/>
      <c r="T65">
        <v>89</v>
      </c>
      <c r="U65">
        <v>2.54</v>
      </c>
      <c r="V65"/>
      <c r="W65">
        <v>14.55</v>
      </c>
      <c r="X65">
        <v>9.77</v>
      </c>
      <c r="Y65">
        <v>3.89</v>
      </c>
      <c r="Z65"/>
      <c r="AA65"/>
      <c r="AB65">
        <v>22.7</v>
      </c>
      <c r="AC65">
        <v>15.8</v>
      </c>
      <c r="AD65"/>
      <c r="AE65">
        <v>3.24</v>
      </c>
      <c r="AF65"/>
      <c r="AG65">
        <v>3.17</v>
      </c>
      <c r="AH65"/>
      <c r="AI65"/>
      <c r="AJ65">
        <v>71.5</v>
      </c>
      <c r="AK65"/>
      <c r="AL65">
        <v>1.45</v>
      </c>
      <c r="AM65"/>
      <c r="AN65"/>
      <c r="AO65"/>
      <c r="AP65"/>
      <c r="AQ65"/>
      <c r="AR65">
        <v>6.42</v>
      </c>
      <c r="AS65">
        <v>82.1</v>
      </c>
      <c r="AT65"/>
      <c r="AU65"/>
      <c r="AV65"/>
      <c r="AW65"/>
      <c r="AX65">
        <v>19.649999999999999</v>
      </c>
      <c r="AY65">
        <v>19.649999999999999</v>
      </c>
      <c r="AZ65">
        <v>43.1</v>
      </c>
      <c r="BA65"/>
      <c r="BB65"/>
      <c r="BC65"/>
      <c r="BD65">
        <v>57.2</v>
      </c>
      <c r="BE65"/>
      <c r="BF65">
        <v>18.100000000000001</v>
      </c>
      <c r="BG65">
        <v>1.4</v>
      </c>
      <c r="BH65">
        <v>24.9</v>
      </c>
      <c r="BI65">
        <v>0.4</v>
      </c>
      <c r="BJ65">
        <v>2.4500000000000002</v>
      </c>
      <c r="BK65">
        <v>2.4500000000000002</v>
      </c>
      <c r="BL65"/>
      <c r="BM65">
        <v>4.34</v>
      </c>
      <c r="BN65">
        <v>0.56999999999999995</v>
      </c>
      <c r="BO65"/>
      <c r="BP65">
        <v>1.26</v>
      </c>
      <c r="BQ65">
        <v>0.98</v>
      </c>
      <c r="BR65">
        <v>0.98</v>
      </c>
      <c r="BS65">
        <v>0.98</v>
      </c>
      <c r="BT65">
        <v>205</v>
      </c>
      <c r="BU65">
        <v>0.8</v>
      </c>
      <c r="BV65">
        <v>83.5</v>
      </c>
      <c r="BW65">
        <v>8.7899999999999991</v>
      </c>
      <c r="BX65"/>
      <c r="BY65">
        <v>130</v>
      </c>
      <c r="CP65" s="49"/>
    </row>
    <row r="66" spans="2:94" x14ac:dyDescent="0.25">
      <c r="B66" t="s">
        <v>302</v>
      </c>
      <c r="C66" t="s">
        <v>119</v>
      </c>
      <c r="D66" t="s">
        <v>274</v>
      </c>
      <c r="E66" t="s">
        <v>275</v>
      </c>
      <c r="F66" s="61">
        <v>45278</v>
      </c>
      <c r="G66" s="61">
        <v>45330</v>
      </c>
      <c r="L66">
        <v>262</v>
      </c>
      <c r="M66"/>
      <c r="N66"/>
      <c r="O66"/>
      <c r="P66"/>
      <c r="Q66">
        <v>44.9</v>
      </c>
      <c r="R66">
        <v>44.9</v>
      </c>
      <c r="S66"/>
      <c r="T66">
        <v>106</v>
      </c>
      <c r="U66">
        <v>2.31</v>
      </c>
      <c r="V66"/>
      <c r="W66">
        <v>11.8</v>
      </c>
      <c r="X66">
        <v>8.44</v>
      </c>
      <c r="Y66">
        <v>3.47</v>
      </c>
      <c r="Z66"/>
      <c r="AA66"/>
      <c r="AB66">
        <v>22</v>
      </c>
      <c r="AC66">
        <v>14.2</v>
      </c>
      <c r="AD66"/>
      <c r="AE66">
        <v>2.86</v>
      </c>
      <c r="AF66"/>
      <c r="AG66">
        <v>2.62</v>
      </c>
      <c r="AH66"/>
      <c r="AI66"/>
      <c r="AJ66">
        <v>69.599999999999994</v>
      </c>
      <c r="AK66"/>
      <c r="AL66">
        <v>1.1200000000000001</v>
      </c>
      <c r="AM66"/>
      <c r="AN66"/>
      <c r="AO66"/>
      <c r="AP66"/>
      <c r="AQ66"/>
      <c r="AR66">
        <v>5.54</v>
      </c>
      <c r="AS66">
        <v>74.2</v>
      </c>
      <c r="AT66"/>
      <c r="AU66"/>
      <c r="AV66"/>
      <c r="AW66"/>
      <c r="AX66">
        <v>18.55</v>
      </c>
      <c r="AY66">
        <v>18.55</v>
      </c>
      <c r="AZ66">
        <v>43.9</v>
      </c>
      <c r="BA66"/>
      <c r="BB66"/>
      <c r="BC66"/>
      <c r="BD66">
        <v>62.2</v>
      </c>
      <c r="BE66"/>
      <c r="BF66">
        <v>15.15</v>
      </c>
      <c r="BG66">
        <v>1.2</v>
      </c>
      <c r="BH66">
        <v>25.4</v>
      </c>
      <c r="BI66">
        <v>0.3</v>
      </c>
      <c r="BJ66">
        <v>2.14</v>
      </c>
      <c r="BK66">
        <v>2.14</v>
      </c>
      <c r="BL66"/>
      <c r="BM66">
        <v>3.79</v>
      </c>
      <c r="BN66">
        <v>0.47</v>
      </c>
      <c r="BO66"/>
      <c r="BP66">
        <v>1.1200000000000001</v>
      </c>
      <c r="BQ66">
        <v>0.74</v>
      </c>
      <c r="BR66">
        <v>0.74</v>
      </c>
      <c r="BS66">
        <v>0.74</v>
      </c>
      <c r="BT66">
        <v>217</v>
      </c>
      <c r="BU66">
        <v>0.9</v>
      </c>
      <c r="BV66">
        <v>79.3</v>
      </c>
      <c r="BW66">
        <v>7.29</v>
      </c>
      <c r="BX66"/>
      <c r="BY66">
        <v>114</v>
      </c>
      <c r="CP66" s="49"/>
    </row>
    <row r="67" spans="2:94" x14ac:dyDescent="0.25">
      <c r="B67" t="s">
        <v>303</v>
      </c>
      <c r="C67" t="s">
        <v>119</v>
      </c>
      <c r="D67" t="s">
        <v>274</v>
      </c>
      <c r="E67" t="s">
        <v>275</v>
      </c>
      <c r="F67" s="61">
        <v>45278</v>
      </c>
      <c r="G67" s="61">
        <v>45330</v>
      </c>
      <c r="L67">
        <v>252</v>
      </c>
      <c r="M67"/>
      <c r="N67"/>
      <c r="O67"/>
      <c r="P67"/>
      <c r="Q67">
        <v>41.1</v>
      </c>
      <c r="R67">
        <v>41.1</v>
      </c>
      <c r="S67"/>
      <c r="T67">
        <v>106</v>
      </c>
      <c r="U67">
        <v>1.93</v>
      </c>
      <c r="V67"/>
      <c r="W67">
        <v>12.7</v>
      </c>
      <c r="X67">
        <v>8.34</v>
      </c>
      <c r="Y67">
        <v>3.38</v>
      </c>
      <c r="Z67"/>
      <c r="AA67"/>
      <c r="AB67">
        <v>21.8</v>
      </c>
      <c r="AC67">
        <v>14.3</v>
      </c>
      <c r="AD67"/>
      <c r="AE67">
        <v>2.98</v>
      </c>
      <c r="AF67"/>
      <c r="AG67">
        <v>2.72</v>
      </c>
      <c r="AH67"/>
      <c r="AI67"/>
      <c r="AJ67">
        <v>60.6</v>
      </c>
      <c r="AK67"/>
      <c r="AL67">
        <v>1.18</v>
      </c>
      <c r="AM67"/>
      <c r="AN67"/>
      <c r="AO67"/>
      <c r="AP67"/>
      <c r="AQ67"/>
      <c r="AR67">
        <v>5.58</v>
      </c>
      <c r="AS67">
        <v>68</v>
      </c>
      <c r="AT67"/>
      <c r="AU67"/>
      <c r="AV67"/>
      <c r="AW67"/>
      <c r="AX67">
        <v>17</v>
      </c>
      <c r="AY67">
        <v>17</v>
      </c>
      <c r="AZ67">
        <v>48.9</v>
      </c>
      <c r="BA67"/>
      <c r="BB67"/>
      <c r="BC67"/>
      <c r="BD67">
        <v>56.5</v>
      </c>
      <c r="BE67"/>
      <c r="BF67">
        <v>14.45</v>
      </c>
      <c r="BG67">
        <v>1</v>
      </c>
      <c r="BH67">
        <v>25.5</v>
      </c>
      <c r="BI67">
        <v>0.4</v>
      </c>
      <c r="BJ67">
        <v>2.09</v>
      </c>
      <c r="BK67">
        <v>2.09</v>
      </c>
      <c r="BL67"/>
      <c r="BM67">
        <v>3.73</v>
      </c>
      <c r="BN67">
        <v>0.47</v>
      </c>
      <c r="BO67"/>
      <c r="BP67">
        <v>1.1499999999999999</v>
      </c>
      <c r="BQ67">
        <v>0.75</v>
      </c>
      <c r="BR67">
        <v>0.75</v>
      </c>
      <c r="BS67">
        <v>0.75</v>
      </c>
      <c r="BT67">
        <v>199</v>
      </c>
      <c r="BU67">
        <v>0.8</v>
      </c>
      <c r="BV67">
        <v>71.099999999999994</v>
      </c>
      <c r="BW67">
        <v>7.79</v>
      </c>
      <c r="BX67"/>
      <c r="BY67">
        <v>111</v>
      </c>
      <c r="CP67" s="49"/>
    </row>
    <row r="68" spans="2:94" x14ac:dyDescent="0.25">
      <c r="B68" t="s">
        <v>304</v>
      </c>
      <c r="C68" t="s">
        <v>119</v>
      </c>
      <c r="D68" t="s">
        <v>274</v>
      </c>
      <c r="E68" t="s">
        <v>275</v>
      </c>
      <c r="F68" s="61">
        <v>45278</v>
      </c>
      <c r="G68" s="61">
        <v>45330</v>
      </c>
      <c r="L68">
        <v>276</v>
      </c>
      <c r="M68"/>
      <c r="N68"/>
      <c r="O68"/>
      <c r="P68"/>
      <c r="Q68">
        <v>36</v>
      </c>
      <c r="R68">
        <v>36</v>
      </c>
      <c r="S68"/>
      <c r="T68">
        <v>124</v>
      </c>
      <c r="U68">
        <v>2.4500000000000002</v>
      </c>
      <c r="V68"/>
      <c r="W68">
        <v>13.95</v>
      </c>
      <c r="X68">
        <v>9.0500000000000007</v>
      </c>
      <c r="Y68">
        <v>3.33</v>
      </c>
      <c r="Z68"/>
      <c r="AA68"/>
      <c r="AB68">
        <v>22.6</v>
      </c>
      <c r="AC68">
        <v>14.2</v>
      </c>
      <c r="AD68"/>
      <c r="AE68">
        <v>3.03</v>
      </c>
      <c r="AF68"/>
      <c r="AG68">
        <v>2.91</v>
      </c>
      <c r="AH68"/>
      <c r="AI68"/>
      <c r="AJ68">
        <v>59</v>
      </c>
      <c r="AK68"/>
      <c r="AL68">
        <v>1.34</v>
      </c>
      <c r="AM68"/>
      <c r="AN68"/>
      <c r="AO68"/>
      <c r="AP68"/>
      <c r="AQ68"/>
      <c r="AR68">
        <v>5.07</v>
      </c>
      <c r="AS68">
        <v>65.099999999999994</v>
      </c>
      <c r="AT68"/>
      <c r="AU68"/>
      <c r="AV68"/>
      <c r="AW68"/>
      <c r="AX68">
        <v>15.95</v>
      </c>
      <c r="AY68">
        <v>15.95</v>
      </c>
      <c r="AZ68">
        <v>50</v>
      </c>
      <c r="BA68"/>
      <c r="BB68"/>
      <c r="BC68"/>
      <c r="BD68">
        <v>61.1</v>
      </c>
      <c r="BE68"/>
      <c r="BF68">
        <v>14.6</v>
      </c>
      <c r="BG68">
        <v>1.3</v>
      </c>
      <c r="BH68">
        <v>37.200000000000003</v>
      </c>
      <c r="BI68">
        <v>0.4</v>
      </c>
      <c r="BJ68">
        <v>2.33</v>
      </c>
      <c r="BK68">
        <v>2.33</v>
      </c>
      <c r="BL68"/>
      <c r="BM68">
        <v>3.8</v>
      </c>
      <c r="BN68">
        <v>0.46</v>
      </c>
      <c r="BO68"/>
      <c r="BP68">
        <v>1.34</v>
      </c>
      <c r="BQ68">
        <v>0.86</v>
      </c>
      <c r="BR68">
        <v>0.86</v>
      </c>
      <c r="BS68">
        <v>0.86</v>
      </c>
      <c r="BT68">
        <v>251</v>
      </c>
      <c r="BU68">
        <v>1.2</v>
      </c>
      <c r="BV68">
        <v>71.3</v>
      </c>
      <c r="BW68">
        <v>8.7100000000000009</v>
      </c>
      <c r="BX68"/>
      <c r="BY68">
        <v>112</v>
      </c>
      <c r="CP68" s="49"/>
    </row>
    <row r="69" spans="2:94" x14ac:dyDescent="0.25">
      <c r="B69" t="s">
        <v>305</v>
      </c>
      <c r="C69" t="s">
        <v>119</v>
      </c>
      <c r="D69" t="s">
        <v>274</v>
      </c>
      <c r="E69" t="s">
        <v>275</v>
      </c>
      <c r="F69" s="61">
        <v>45278</v>
      </c>
      <c r="G69" s="61">
        <v>45330</v>
      </c>
      <c r="L69">
        <v>377</v>
      </c>
      <c r="M69"/>
      <c r="N69"/>
      <c r="O69"/>
      <c r="P69"/>
      <c r="Q69">
        <v>33.4</v>
      </c>
      <c r="R69">
        <v>33.4</v>
      </c>
      <c r="S69"/>
      <c r="T69">
        <v>123</v>
      </c>
      <c r="U69">
        <v>2.41</v>
      </c>
      <c r="V69"/>
      <c r="W69">
        <v>13.8</v>
      </c>
      <c r="X69">
        <v>10</v>
      </c>
      <c r="Y69">
        <v>3.23</v>
      </c>
      <c r="Z69"/>
      <c r="AA69"/>
      <c r="AB69">
        <v>23.7</v>
      </c>
      <c r="AC69">
        <v>14.5</v>
      </c>
      <c r="AD69"/>
      <c r="AE69">
        <v>3.08</v>
      </c>
      <c r="AF69"/>
      <c r="AG69">
        <v>3.03</v>
      </c>
      <c r="AH69"/>
      <c r="AI69"/>
      <c r="AJ69">
        <v>51.8</v>
      </c>
      <c r="AK69"/>
      <c r="AL69">
        <v>1.38</v>
      </c>
      <c r="AM69"/>
      <c r="AN69"/>
      <c r="AO69"/>
      <c r="AP69"/>
      <c r="AQ69"/>
      <c r="AR69">
        <v>4.8499999999999996</v>
      </c>
      <c r="AS69">
        <v>55.7</v>
      </c>
      <c r="AT69"/>
      <c r="AU69"/>
      <c r="AV69"/>
      <c r="AW69"/>
      <c r="AX69">
        <v>13.2</v>
      </c>
      <c r="AY69">
        <v>13.2</v>
      </c>
      <c r="AZ69">
        <v>51.9</v>
      </c>
      <c r="BA69"/>
      <c r="BB69"/>
      <c r="BC69"/>
      <c r="BD69">
        <v>61.1</v>
      </c>
      <c r="BE69"/>
      <c r="BF69">
        <v>12.45</v>
      </c>
      <c r="BG69">
        <v>1.2</v>
      </c>
      <c r="BH69">
        <v>52</v>
      </c>
      <c r="BI69">
        <v>0.4</v>
      </c>
      <c r="BJ69">
        <v>2.34</v>
      </c>
      <c r="BK69">
        <v>2.34</v>
      </c>
      <c r="BL69"/>
      <c r="BM69">
        <v>3.5</v>
      </c>
      <c r="BN69">
        <v>0.44</v>
      </c>
      <c r="BO69"/>
      <c r="BP69">
        <v>1.3</v>
      </c>
      <c r="BQ69">
        <v>1.03</v>
      </c>
      <c r="BR69">
        <v>1.03</v>
      </c>
      <c r="BS69">
        <v>1.03</v>
      </c>
      <c r="BT69">
        <v>296</v>
      </c>
      <c r="BU69">
        <v>1.7</v>
      </c>
      <c r="BV69">
        <v>74.900000000000006</v>
      </c>
      <c r="BW69">
        <v>8.34</v>
      </c>
      <c r="BX69"/>
      <c r="BY69">
        <v>113</v>
      </c>
      <c r="CP69" s="49"/>
    </row>
    <row r="70" spans="2:94" x14ac:dyDescent="0.25">
      <c r="B70" t="s">
        <v>306</v>
      </c>
      <c r="C70" t="s">
        <v>119</v>
      </c>
      <c r="D70" t="s">
        <v>274</v>
      </c>
      <c r="E70" t="s">
        <v>275</v>
      </c>
      <c r="F70" s="61">
        <v>45278</v>
      </c>
      <c r="G70" s="61">
        <v>45330</v>
      </c>
      <c r="L70">
        <v>340</v>
      </c>
      <c r="M70"/>
      <c r="N70"/>
      <c r="O70"/>
      <c r="P70"/>
      <c r="Q70">
        <v>33.4</v>
      </c>
      <c r="R70">
        <v>33.4</v>
      </c>
      <c r="S70"/>
      <c r="T70">
        <v>90</v>
      </c>
      <c r="U70">
        <v>2.2999999999999998</v>
      </c>
      <c r="V70"/>
      <c r="W70">
        <v>17.149999999999999</v>
      </c>
      <c r="X70">
        <v>12.45</v>
      </c>
      <c r="Y70">
        <v>3.78</v>
      </c>
      <c r="Z70"/>
      <c r="AA70"/>
      <c r="AB70">
        <v>20</v>
      </c>
      <c r="AC70">
        <v>20.8</v>
      </c>
      <c r="AD70"/>
      <c r="AE70">
        <v>3</v>
      </c>
      <c r="AF70"/>
      <c r="AG70">
        <v>4.16</v>
      </c>
      <c r="AH70"/>
      <c r="AI70"/>
      <c r="AJ70">
        <v>98.3</v>
      </c>
      <c r="AK70"/>
      <c r="AL70">
        <v>1.52</v>
      </c>
      <c r="AM70"/>
      <c r="AN70"/>
      <c r="AO70"/>
      <c r="AP70"/>
      <c r="AQ70"/>
      <c r="AR70">
        <v>4.78</v>
      </c>
      <c r="AS70">
        <v>68.5</v>
      </c>
      <c r="AT70"/>
      <c r="AU70"/>
      <c r="AV70"/>
      <c r="AW70"/>
      <c r="AX70">
        <v>16.100000000000001</v>
      </c>
      <c r="AY70">
        <v>16.100000000000001</v>
      </c>
      <c r="AZ70">
        <v>48.7</v>
      </c>
      <c r="BA70"/>
      <c r="BB70"/>
      <c r="BC70"/>
      <c r="BD70">
        <v>52.2</v>
      </c>
      <c r="BE70"/>
      <c r="BF70">
        <v>14.05</v>
      </c>
      <c r="BG70">
        <v>1.1000000000000001</v>
      </c>
      <c r="BH70">
        <v>31</v>
      </c>
      <c r="BI70">
        <v>0.3</v>
      </c>
      <c r="BJ70">
        <v>2.8</v>
      </c>
      <c r="BK70">
        <v>2.8</v>
      </c>
      <c r="BL70"/>
      <c r="BM70">
        <v>3.63</v>
      </c>
      <c r="BN70">
        <v>0.43</v>
      </c>
      <c r="BO70"/>
      <c r="BP70">
        <v>1.44</v>
      </c>
      <c r="BQ70">
        <v>0.98</v>
      </c>
      <c r="BR70">
        <v>0.98</v>
      </c>
      <c r="BS70">
        <v>0.98</v>
      </c>
      <c r="BT70">
        <v>136</v>
      </c>
      <c r="BU70">
        <v>1.4</v>
      </c>
      <c r="BV70">
        <v>176</v>
      </c>
      <c r="BW70">
        <v>8.93</v>
      </c>
      <c r="BX70"/>
      <c r="BY70">
        <v>105</v>
      </c>
      <c r="CP70" s="49"/>
    </row>
    <row r="71" spans="2:94" x14ac:dyDescent="0.25">
      <c r="B71" t="s">
        <v>401</v>
      </c>
      <c r="C71" t="s">
        <v>119</v>
      </c>
      <c r="D71" t="s">
        <v>274</v>
      </c>
      <c r="E71" t="s">
        <v>275</v>
      </c>
      <c r="F71" s="61">
        <v>45278</v>
      </c>
      <c r="G71" s="61">
        <v>45330</v>
      </c>
      <c r="L71">
        <v>229</v>
      </c>
      <c r="M71"/>
      <c r="N71"/>
      <c r="O71"/>
      <c r="P71"/>
      <c r="Q71">
        <v>39.4</v>
      </c>
      <c r="R71">
        <v>39.4</v>
      </c>
      <c r="S71"/>
      <c r="T71">
        <v>103</v>
      </c>
      <c r="U71">
        <v>2.5099999999999998</v>
      </c>
      <c r="V71"/>
      <c r="W71">
        <v>16.2</v>
      </c>
      <c r="X71">
        <v>10.5</v>
      </c>
      <c r="Y71">
        <v>3.28</v>
      </c>
      <c r="Z71"/>
      <c r="AA71"/>
      <c r="AB71">
        <v>19.8</v>
      </c>
      <c r="AC71">
        <v>15.65</v>
      </c>
      <c r="AD71"/>
      <c r="AE71">
        <v>2.82</v>
      </c>
      <c r="AF71"/>
      <c r="AG71">
        <v>3.5</v>
      </c>
      <c r="AH71"/>
      <c r="AI71"/>
      <c r="AJ71">
        <v>72.400000000000006</v>
      </c>
      <c r="AK71"/>
      <c r="AL71">
        <v>1.27</v>
      </c>
      <c r="AM71"/>
      <c r="AN71"/>
      <c r="AO71"/>
      <c r="AP71"/>
      <c r="AQ71"/>
      <c r="AR71">
        <v>5.24</v>
      </c>
      <c r="AS71">
        <v>66.3</v>
      </c>
      <c r="AT71"/>
      <c r="AU71"/>
      <c r="AV71"/>
      <c r="AW71"/>
      <c r="AX71">
        <v>15.55</v>
      </c>
      <c r="AY71">
        <v>15.55</v>
      </c>
      <c r="AZ71">
        <v>41.6</v>
      </c>
      <c r="BA71"/>
      <c r="BB71"/>
      <c r="BC71"/>
      <c r="BD71">
        <v>53.4</v>
      </c>
      <c r="BE71"/>
      <c r="BF71">
        <v>14.4</v>
      </c>
      <c r="BG71">
        <v>1.4</v>
      </c>
      <c r="BH71">
        <v>33.4</v>
      </c>
      <c r="BI71">
        <v>0.3</v>
      </c>
      <c r="BJ71">
        <v>2.4500000000000002</v>
      </c>
      <c r="BK71">
        <v>2.4500000000000002</v>
      </c>
      <c r="BL71"/>
      <c r="BM71">
        <v>3.36</v>
      </c>
      <c r="BN71">
        <v>0.43</v>
      </c>
      <c r="BO71"/>
      <c r="BP71">
        <v>1.36</v>
      </c>
      <c r="BQ71">
        <v>0.81</v>
      </c>
      <c r="BR71">
        <v>0.81</v>
      </c>
      <c r="BS71">
        <v>0.81</v>
      </c>
      <c r="BT71">
        <v>186</v>
      </c>
      <c r="BU71">
        <v>1</v>
      </c>
      <c r="BV71">
        <v>123.5</v>
      </c>
      <c r="BW71">
        <v>9.41</v>
      </c>
      <c r="BX71"/>
      <c r="BY71">
        <v>113</v>
      </c>
      <c r="CP71" s="49"/>
    </row>
    <row r="72" spans="2:94" x14ac:dyDescent="0.25">
      <c r="B72" t="s">
        <v>307</v>
      </c>
      <c r="C72" t="s">
        <v>119</v>
      </c>
      <c r="D72" t="s">
        <v>274</v>
      </c>
      <c r="E72" t="s">
        <v>275</v>
      </c>
      <c r="F72" s="61">
        <v>45278</v>
      </c>
      <c r="G72" s="61">
        <v>45330</v>
      </c>
      <c r="L72">
        <v>242</v>
      </c>
      <c r="M72"/>
      <c r="N72"/>
      <c r="O72"/>
      <c r="P72"/>
      <c r="Q72">
        <v>38</v>
      </c>
      <c r="R72">
        <v>38</v>
      </c>
      <c r="S72"/>
      <c r="T72">
        <v>98</v>
      </c>
      <c r="U72">
        <v>2.04</v>
      </c>
      <c r="V72"/>
      <c r="W72">
        <v>18.350000000000001</v>
      </c>
      <c r="X72">
        <v>13.6</v>
      </c>
      <c r="Y72">
        <v>4.01</v>
      </c>
      <c r="Z72"/>
      <c r="AA72"/>
      <c r="AB72">
        <v>18.100000000000001</v>
      </c>
      <c r="AC72">
        <v>20</v>
      </c>
      <c r="AD72"/>
      <c r="AE72">
        <v>2.88</v>
      </c>
      <c r="AF72"/>
      <c r="AG72">
        <v>4.41</v>
      </c>
      <c r="AH72"/>
      <c r="AI72"/>
      <c r="AJ72">
        <v>89.1</v>
      </c>
      <c r="AK72"/>
      <c r="AL72">
        <v>1.74</v>
      </c>
      <c r="AM72"/>
      <c r="AN72"/>
      <c r="AO72"/>
      <c r="AP72"/>
      <c r="AQ72"/>
      <c r="AR72">
        <v>4.43</v>
      </c>
      <c r="AS72">
        <v>74.7</v>
      </c>
      <c r="AT72"/>
      <c r="AU72"/>
      <c r="AV72"/>
      <c r="AW72"/>
      <c r="AX72">
        <v>17.100000000000001</v>
      </c>
      <c r="AY72">
        <v>17.100000000000001</v>
      </c>
      <c r="AZ72">
        <v>43.8</v>
      </c>
      <c r="BA72"/>
      <c r="BB72"/>
      <c r="BC72"/>
      <c r="BD72">
        <v>52.7</v>
      </c>
      <c r="BE72"/>
      <c r="BF72">
        <v>15.5</v>
      </c>
      <c r="BG72">
        <v>2</v>
      </c>
      <c r="BH72">
        <v>38</v>
      </c>
      <c r="BI72">
        <v>0.4</v>
      </c>
      <c r="BJ72">
        <v>3</v>
      </c>
      <c r="BK72">
        <v>3</v>
      </c>
      <c r="BL72"/>
      <c r="BM72">
        <v>3.61</v>
      </c>
      <c r="BN72">
        <v>0.41</v>
      </c>
      <c r="BO72"/>
      <c r="BP72">
        <v>1.81</v>
      </c>
      <c r="BQ72">
        <v>1.05</v>
      </c>
      <c r="BR72">
        <v>1.05</v>
      </c>
      <c r="BS72">
        <v>1.05</v>
      </c>
      <c r="BT72">
        <v>218</v>
      </c>
      <c r="BU72">
        <v>1.2</v>
      </c>
      <c r="BV72">
        <v>181.5</v>
      </c>
      <c r="BW72">
        <v>10.75</v>
      </c>
      <c r="BX72"/>
      <c r="BY72">
        <v>105</v>
      </c>
      <c r="CP72" s="49"/>
    </row>
    <row r="73" spans="2:94" x14ac:dyDescent="0.25">
      <c r="B73" t="s">
        <v>308</v>
      </c>
      <c r="C73" t="s">
        <v>119</v>
      </c>
      <c r="D73" t="s">
        <v>274</v>
      </c>
      <c r="E73" t="s">
        <v>275</v>
      </c>
      <c r="F73" s="61">
        <v>45278</v>
      </c>
      <c r="G73" s="61">
        <v>45330</v>
      </c>
      <c r="L73">
        <v>138</v>
      </c>
      <c r="M73"/>
      <c r="N73"/>
      <c r="O73"/>
      <c r="P73"/>
      <c r="Q73">
        <v>29.3</v>
      </c>
      <c r="R73">
        <v>29.3</v>
      </c>
      <c r="S73"/>
      <c r="T73">
        <v>140</v>
      </c>
      <c r="U73">
        <v>1.9</v>
      </c>
      <c r="V73"/>
      <c r="W73">
        <v>5.24</v>
      </c>
      <c r="X73">
        <v>3.74</v>
      </c>
      <c r="Y73">
        <v>1.25</v>
      </c>
      <c r="Z73"/>
      <c r="AA73"/>
      <c r="AB73">
        <v>23.8</v>
      </c>
      <c r="AC73">
        <v>5.46</v>
      </c>
      <c r="AD73"/>
      <c r="AE73">
        <v>4.55</v>
      </c>
      <c r="AF73"/>
      <c r="AG73">
        <v>1.18</v>
      </c>
      <c r="AH73"/>
      <c r="AI73"/>
      <c r="AJ73">
        <v>25.6</v>
      </c>
      <c r="AK73"/>
      <c r="AL73">
        <v>0.44</v>
      </c>
      <c r="AM73"/>
      <c r="AN73"/>
      <c r="AO73"/>
      <c r="AP73"/>
      <c r="AQ73"/>
      <c r="AR73">
        <v>8.89</v>
      </c>
      <c r="AS73">
        <v>23.3</v>
      </c>
      <c r="AT73"/>
      <c r="AU73"/>
      <c r="AV73"/>
      <c r="AW73"/>
      <c r="AX73">
        <v>5.75</v>
      </c>
      <c r="AY73">
        <v>5.75</v>
      </c>
      <c r="AZ73">
        <v>23.7</v>
      </c>
      <c r="BA73"/>
      <c r="BB73"/>
      <c r="BC73"/>
      <c r="BD73">
        <v>62</v>
      </c>
      <c r="BE73"/>
      <c r="BF73">
        <v>4.9400000000000004</v>
      </c>
      <c r="BG73">
        <v>2.2000000000000002</v>
      </c>
      <c r="BH73">
        <v>34.4</v>
      </c>
      <c r="BI73">
        <v>0.6</v>
      </c>
      <c r="BJ73">
        <v>0.88</v>
      </c>
      <c r="BK73">
        <v>0.88</v>
      </c>
      <c r="BL73"/>
      <c r="BM73">
        <v>6.39</v>
      </c>
      <c r="BN73">
        <v>0.64</v>
      </c>
      <c r="BO73"/>
      <c r="BP73">
        <v>0.47</v>
      </c>
      <c r="BQ73">
        <v>1.88</v>
      </c>
      <c r="BR73">
        <v>1.88</v>
      </c>
      <c r="BS73">
        <v>1.88</v>
      </c>
      <c r="BT73">
        <v>377</v>
      </c>
      <c r="BU73">
        <v>1.5</v>
      </c>
      <c r="BV73">
        <v>38.4</v>
      </c>
      <c r="BW73">
        <v>3.13</v>
      </c>
      <c r="BX73"/>
      <c r="BY73">
        <v>188</v>
      </c>
      <c r="CP73" s="49"/>
    </row>
    <row r="74" spans="2:94" x14ac:dyDescent="0.25">
      <c r="B74" t="s">
        <v>309</v>
      </c>
      <c r="C74" t="s">
        <v>119</v>
      </c>
      <c r="D74" t="s">
        <v>274</v>
      </c>
      <c r="E74" t="s">
        <v>275</v>
      </c>
      <c r="F74" s="61">
        <v>45278</v>
      </c>
      <c r="G74" s="61">
        <v>45330</v>
      </c>
      <c r="L74">
        <v>119.5</v>
      </c>
      <c r="M74"/>
      <c r="N74"/>
      <c r="O74"/>
      <c r="P74"/>
      <c r="Q74">
        <v>23.9</v>
      </c>
      <c r="R74">
        <v>23.9</v>
      </c>
      <c r="S74"/>
      <c r="T74">
        <v>110</v>
      </c>
      <c r="U74">
        <v>1.45</v>
      </c>
      <c r="V74"/>
      <c r="W74">
        <v>4.2</v>
      </c>
      <c r="X74">
        <v>2.73</v>
      </c>
      <c r="Y74">
        <v>0.98</v>
      </c>
      <c r="Z74"/>
      <c r="AA74"/>
      <c r="AB74">
        <v>21.9</v>
      </c>
      <c r="AC74">
        <v>4.32</v>
      </c>
      <c r="AD74"/>
      <c r="AE74">
        <v>4.28</v>
      </c>
      <c r="AF74"/>
      <c r="AG74">
        <v>0.92</v>
      </c>
      <c r="AH74"/>
      <c r="AI74"/>
      <c r="AJ74">
        <v>20.8</v>
      </c>
      <c r="AK74"/>
      <c r="AL74">
        <v>0.39</v>
      </c>
      <c r="AM74"/>
      <c r="AN74"/>
      <c r="AO74"/>
      <c r="AP74"/>
      <c r="AQ74"/>
      <c r="AR74">
        <v>8.92</v>
      </c>
      <c r="AS74">
        <v>19.899999999999999</v>
      </c>
      <c r="AT74"/>
      <c r="AU74"/>
      <c r="AV74"/>
      <c r="AW74"/>
      <c r="AX74">
        <v>4.55</v>
      </c>
      <c r="AY74">
        <v>4.55</v>
      </c>
      <c r="AZ74">
        <v>17.600000000000001</v>
      </c>
      <c r="BA74"/>
      <c r="BB74"/>
      <c r="BC74"/>
      <c r="BD74">
        <v>56.7</v>
      </c>
      <c r="BE74"/>
      <c r="BF74">
        <v>4.1900000000000004</v>
      </c>
      <c r="BG74">
        <v>1.8</v>
      </c>
      <c r="BH74">
        <v>25.4</v>
      </c>
      <c r="BI74">
        <v>0.6</v>
      </c>
      <c r="BJ74">
        <v>0.7</v>
      </c>
      <c r="BK74">
        <v>0.7</v>
      </c>
      <c r="BL74"/>
      <c r="BM74">
        <v>6.91</v>
      </c>
      <c r="BN74">
        <v>0.67</v>
      </c>
      <c r="BO74"/>
      <c r="BP74">
        <v>0.4</v>
      </c>
      <c r="BQ74">
        <v>2.0499999999999998</v>
      </c>
      <c r="BR74">
        <v>2.0499999999999998</v>
      </c>
      <c r="BS74">
        <v>2.0499999999999998</v>
      </c>
      <c r="BT74">
        <v>360</v>
      </c>
      <c r="BU74">
        <v>2</v>
      </c>
      <c r="BV74">
        <v>33.4</v>
      </c>
      <c r="BW74">
        <v>2.71</v>
      </c>
      <c r="BX74"/>
      <c r="BY74">
        <v>190</v>
      </c>
      <c r="CP74" s="49"/>
    </row>
    <row r="75" spans="2:94" x14ac:dyDescent="0.25">
      <c r="B75" t="s">
        <v>310</v>
      </c>
      <c r="C75" t="s">
        <v>119</v>
      </c>
      <c r="D75" t="s">
        <v>274</v>
      </c>
      <c r="E75" t="s">
        <v>275</v>
      </c>
      <c r="F75" s="61">
        <v>45278</v>
      </c>
      <c r="G75" s="61">
        <v>45330</v>
      </c>
      <c r="L75">
        <v>121.5</v>
      </c>
      <c r="M75"/>
      <c r="N75"/>
      <c r="O75"/>
      <c r="P75"/>
      <c r="Q75">
        <v>25.9</v>
      </c>
      <c r="R75">
        <v>25.9</v>
      </c>
      <c r="S75"/>
      <c r="T75">
        <v>136</v>
      </c>
      <c r="U75">
        <v>1.61</v>
      </c>
      <c r="V75"/>
      <c r="W75">
        <v>4.68</v>
      </c>
      <c r="X75">
        <v>3.01</v>
      </c>
      <c r="Y75">
        <v>0.99</v>
      </c>
      <c r="Z75"/>
      <c r="AA75"/>
      <c r="AB75">
        <v>24.5</v>
      </c>
      <c r="AC75">
        <v>4.18</v>
      </c>
      <c r="AD75"/>
      <c r="AE75">
        <v>4.3499999999999996</v>
      </c>
      <c r="AF75"/>
      <c r="AG75">
        <v>1.01</v>
      </c>
      <c r="AH75"/>
      <c r="AI75"/>
      <c r="AJ75">
        <v>19.8</v>
      </c>
      <c r="AK75"/>
      <c r="AL75">
        <v>0.4</v>
      </c>
      <c r="AM75"/>
      <c r="AN75"/>
      <c r="AO75"/>
      <c r="AP75"/>
      <c r="AQ75"/>
      <c r="AR75">
        <v>8.69</v>
      </c>
      <c r="AS75">
        <v>19.100000000000001</v>
      </c>
      <c r="AT75"/>
      <c r="AU75"/>
      <c r="AV75"/>
      <c r="AW75"/>
      <c r="AX75">
        <v>4.6399999999999997</v>
      </c>
      <c r="AY75">
        <v>4.6399999999999997</v>
      </c>
      <c r="AZ75">
        <v>16.899999999999999</v>
      </c>
      <c r="BA75"/>
      <c r="BB75"/>
      <c r="BC75"/>
      <c r="BD75">
        <v>72.599999999999994</v>
      </c>
      <c r="BE75"/>
      <c r="BF75">
        <v>3.89</v>
      </c>
      <c r="BG75">
        <v>1.8</v>
      </c>
      <c r="BH75">
        <v>24.3</v>
      </c>
      <c r="BI75">
        <v>0.5</v>
      </c>
      <c r="BJ75">
        <v>0.73</v>
      </c>
      <c r="BK75">
        <v>0.73</v>
      </c>
      <c r="BL75"/>
      <c r="BM75">
        <v>5.97</v>
      </c>
      <c r="BN75">
        <v>0.64</v>
      </c>
      <c r="BO75"/>
      <c r="BP75">
        <v>0.4</v>
      </c>
      <c r="BQ75">
        <v>2.2599999999999998</v>
      </c>
      <c r="BR75">
        <v>2.2599999999999998</v>
      </c>
      <c r="BS75">
        <v>2.2599999999999998</v>
      </c>
      <c r="BT75">
        <v>367</v>
      </c>
      <c r="BU75">
        <v>1.5</v>
      </c>
      <c r="BV75">
        <v>34</v>
      </c>
      <c r="BW75">
        <v>2.7</v>
      </c>
      <c r="BX75"/>
      <c r="BY75">
        <v>157</v>
      </c>
      <c r="CP75" s="49"/>
    </row>
    <row r="76" spans="2:94" x14ac:dyDescent="0.25">
      <c r="B76" t="s">
        <v>311</v>
      </c>
      <c r="C76" t="s">
        <v>119</v>
      </c>
      <c r="D76" t="s">
        <v>274</v>
      </c>
      <c r="E76" t="s">
        <v>275</v>
      </c>
      <c r="F76" s="61">
        <v>45278</v>
      </c>
      <c r="G76" s="61">
        <v>45330</v>
      </c>
      <c r="L76">
        <v>125</v>
      </c>
      <c r="M76"/>
      <c r="N76"/>
      <c r="O76"/>
      <c r="P76"/>
      <c r="Q76">
        <v>31.7</v>
      </c>
      <c r="R76">
        <v>31.7</v>
      </c>
      <c r="S76"/>
      <c r="T76">
        <v>131</v>
      </c>
      <c r="U76">
        <v>1.45</v>
      </c>
      <c r="V76"/>
      <c r="W76">
        <v>3.96</v>
      </c>
      <c r="X76">
        <v>2.5299999999999998</v>
      </c>
      <c r="Y76">
        <v>0.71</v>
      </c>
      <c r="Z76"/>
      <c r="AA76"/>
      <c r="AB76">
        <v>25</v>
      </c>
      <c r="AC76">
        <v>3.45</v>
      </c>
      <c r="AD76"/>
      <c r="AE76">
        <v>4.95</v>
      </c>
      <c r="AF76"/>
      <c r="AG76">
        <v>0.72</v>
      </c>
      <c r="AH76"/>
      <c r="AI76"/>
      <c r="AJ76">
        <v>16.8</v>
      </c>
      <c r="AK76"/>
      <c r="AL76">
        <v>0.32</v>
      </c>
      <c r="AM76"/>
      <c r="AN76"/>
      <c r="AO76"/>
      <c r="AP76"/>
      <c r="AQ76"/>
      <c r="AR76">
        <v>9</v>
      </c>
      <c r="AS76">
        <v>16.3</v>
      </c>
      <c r="AT76"/>
      <c r="AU76"/>
      <c r="AV76"/>
      <c r="AW76"/>
      <c r="AX76">
        <v>3.51</v>
      </c>
      <c r="AY76">
        <v>3.51</v>
      </c>
      <c r="AZ76">
        <v>13.1</v>
      </c>
      <c r="BA76"/>
      <c r="BB76"/>
      <c r="BC76"/>
      <c r="BD76">
        <v>76.2</v>
      </c>
      <c r="BE76"/>
      <c r="BF76">
        <v>3.26</v>
      </c>
      <c r="BG76">
        <v>2.1</v>
      </c>
      <c r="BH76">
        <v>18.7</v>
      </c>
      <c r="BI76">
        <v>0.6</v>
      </c>
      <c r="BJ76">
        <v>0.55000000000000004</v>
      </c>
      <c r="BK76">
        <v>0.55000000000000004</v>
      </c>
      <c r="BL76"/>
      <c r="BM76">
        <v>6.23</v>
      </c>
      <c r="BN76">
        <v>0.7</v>
      </c>
      <c r="BO76"/>
      <c r="BP76">
        <v>0.3</v>
      </c>
      <c r="BQ76">
        <v>2.5299999999999998</v>
      </c>
      <c r="BR76">
        <v>2.5299999999999998</v>
      </c>
      <c r="BS76">
        <v>2.5299999999999998</v>
      </c>
      <c r="BT76">
        <v>377</v>
      </c>
      <c r="BU76">
        <v>1.2</v>
      </c>
      <c r="BV76">
        <v>24.1</v>
      </c>
      <c r="BW76">
        <v>2.23</v>
      </c>
      <c r="BX76"/>
      <c r="BY76">
        <v>167</v>
      </c>
      <c r="CP76" s="49"/>
    </row>
    <row r="77" spans="2:94" x14ac:dyDescent="0.25">
      <c r="B77" t="s">
        <v>312</v>
      </c>
      <c r="C77" t="s">
        <v>119</v>
      </c>
      <c r="D77" t="s">
        <v>274</v>
      </c>
      <c r="E77" t="s">
        <v>275</v>
      </c>
      <c r="F77" s="61">
        <v>45278</v>
      </c>
      <c r="G77" s="61">
        <v>45330</v>
      </c>
      <c r="L77">
        <v>556</v>
      </c>
      <c r="M77"/>
      <c r="N77"/>
      <c r="O77"/>
      <c r="P77"/>
      <c r="Q77">
        <v>159</v>
      </c>
      <c r="R77">
        <v>159</v>
      </c>
      <c r="S77"/>
      <c r="T77">
        <v>135</v>
      </c>
      <c r="U77">
        <v>1.5</v>
      </c>
      <c r="V77"/>
      <c r="W77">
        <v>4.63</v>
      </c>
      <c r="X77">
        <v>2.72</v>
      </c>
      <c r="Y77">
        <v>1.1299999999999999</v>
      </c>
      <c r="Z77"/>
      <c r="AA77"/>
      <c r="AB77">
        <v>25.5</v>
      </c>
      <c r="AC77">
        <v>3.96</v>
      </c>
      <c r="AD77"/>
      <c r="AE77">
        <v>4.51</v>
      </c>
      <c r="AF77"/>
      <c r="AG77">
        <v>0.94</v>
      </c>
      <c r="AH77"/>
      <c r="AI77"/>
      <c r="AJ77">
        <v>18.899999999999999</v>
      </c>
      <c r="AK77"/>
      <c r="AL77">
        <v>0.4</v>
      </c>
      <c r="AM77"/>
      <c r="AN77"/>
      <c r="AO77"/>
      <c r="AP77"/>
      <c r="AQ77"/>
      <c r="AR77">
        <v>8.57</v>
      </c>
      <c r="AS77">
        <v>21.4</v>
      </c>
      <c r="AT77"/>
      <c r="AU77"/>
      <c r="AV77"/>
      <c r="AW77"/>
      <c r="AX77">
        <v>4.97</v>
      </c>
      <c r="AY77">
        <v>4.97</v>
      </c>
      <c r="AZ77">
        <v>8.1</v>
      </c>
      <c r="BA77"/>
      <c r="BB77"/>
      <c r="BC77"/>
      <c r="BD77">
        <v>79.2</v>
      </c>
      <c r="BE77"/>
      <c r="BF77">
        <v>4.7</v>
      </c>
      <c r="BG77">
        <v>1.7</v>
      </c>
      <c r="BH77">
        <v>11.2</v>
      </c>
      <c r="BI77">
        <v>0.5</v>
      </c>
      <c r="BJ77">
        <v>0.71</v>
      </c>
      <c r="BK77">
        <v>0.71</v>
      </c>
      <c r="BL77"/>
      <c r="BM77">
        <v>6.11</v>
      </c>
      <c r="BN77">
        <v>0.66</v>
      </c>
      <c r="BO77"/>
      <c r="BP77">
        <v>0.4</v>
      </c>
      <c r="BQ77">
        <v>2.95</v>
      </c>
      <c r="BR77">
        <v>2.95</v>
      </c>
      <c r="BS77">
        <v>2.95</v>
      </c>
      <c r="BT77">
        <v>461</v>
      </c>
      <c r="BU77">
        <v>1.1000000000000001</v>
      </c>
      <c r="BV77">
        <v>23.1</v>
      </c>
      <c r="BW77">
        <v>3.07</v>
      </c>
      <c r="BX77"/>
      <c r="BY77">
        <v>161</v>
      </c>
      <c r="CP77" s="49"/>
    </row>
    <row r="78" spans="2:94" x14ac:dyDescent="0.25">
      <c r="B78" t="s">
        <v>313</v>
      </c>
      <c r="C78" t="s">
        <v>119</v>
      </c>
      <c r="D78" t="s">
        <v>274</v>
      </c>
      <c r="E78" t="s">
        <v>275</v>
      </c>
      <c r="F78" s="61">
        <v>45278</v>
      </c>
      <c r="G78" s="61">
        <v>45330</v>
      </c>
      <c r="L78">
        <v>245</v>
      </c>
      <c r="M78"/>
      <c r="N78"/>
      <c r="O78"/>
      <c r="P78"/>
      <c r="Q78">
        <v>92.5</v>
      </c>
      <c r="R78">
        <v>92.5</v>
      </c>
      <c r="S78"/>
      <c r="T78">
        <v>121</v>
      </c>
      <c r="U78">
        <v>1.77</v>
      </c>
      <c r="V78"/>
      <c r="W78">
        <v>5.38</v>
      </c>
      <c r="X78">
        <v>3.31</v>
      </c>
      <c r="Y78">
        <v>1.1000000000000001</v>
      </c>
      <c r="Z78"/>
      <c r="AA78"/>
      <c r="AB78">
        <v>25</v>
      </c>
      <c r="AC78">
        <v>4.09</v>
      </c>
      <c r="AD78"/>
      <c r="AE78">
        <v>4.8099999999999996</v>
      </c>
      <c r="AF78"/>
      <c r="AG78">
        <v>0.96</v>
      </c>
      <c r="AH78"/>
      <c r="AI78"/>
      <c r="AJ78">
        <v>16.600000000000001</v>
      </c>
      <c r="AK78"/>
      <c r="AL78">
        <v>0.41</v>
      </c>
      <c r="AM78"/>
      <c r="AN78"/>
      <c r="AO78"/>
      <c r="AP78"/>
      <c r="AQ78"/>
      <c r="AR78">
        <v>9.23</v>
      </c>
      <c r="AS78">
        <v>20.5</v>
      </c>
      <c r="AT78"/>
      <c r="AU78"/>
      <c r="AV78"/>
      <c r="AW78"/>
      <c r="AX78">
        <v>4.51</v>
      </c>
      <c r="AY78">
        <v>4.51</v>
      </c>
      <c r="AZ78">
        <v>9.5</v>
      </c>
      <c r="BA78"/>
      <c r="BB78"/>
      <c r="BC78"/>
      <c r="BD78">
        <v>76.099999999999994</v>
      </c>
      <c r="BE78"/>
      <c r="BF78">
        <v>4.74</v>
      </c>
      <c r="BG78">
        <v>1.9</v>
      </c>
      <c r="BH78">
        <v>13.7</v>
      </c>
      <c r="BI78">
        <v>0.6</v>
      </c>
      <c r="BJ78">
        <v>0.77</v>
      </c>
      <c r="BK78">
        <v>0.77</v>
      </c>
      <c r="BL78"/>
      <c r="BM78">
        <v>5.83</v>
      </c>
      <c r="BN78">
        <v>0.67</v>
      </c>
      <c r="BO78"/>
      <c r="BP78">
        <v>0.44</v>
      </c>
      <c r="BQ78">
        <v>3.02</v>
      </c>
      <c r="BR78">
        <v>3.02</v>
      </c>
      <c r="BS78">
        <v>3.02</v>
      </c>
      <c r="BT78">
        <v>408</v>
      </c>
      <c r="BU78">
        <v>0.8</v>
      </c>
      <c r="BV78">
        <v>25.1</v>
      </c>
      <c r="BW78">
        <v>2.97</v>
      </c>
      <c r="BX78"/>
      <c r="BY78">
        <v>162</v>
      </c>
      <c r="CP78" s="49"/>
    </row>
    <row r="79" spans="2:94" x14ac:dyDescent="0.25">
      <c r="B79" t="s">
        <v>314</v>
      </c>
      <c r="C79" t="s">
        <v>119</v>
      </c>
      <c r="D79" t="s">
        <v>274</v>
      </c>
      <c r="E79" t="s">
        <v>275</v>
      </c>
      <c r="F79" s="61">
        <v>45278</v>
      </c>
      <c r="G79" s="61">
        <v>45330</v>
      </c>
      <c r="L79">
        <v>186.5</v>
      </c>
      <c r="M79"/>
      <c r="N79"/>
      <c r="O79"/>
      <c r="P79"/>
      <c r="Q79">
        <v>59.6</v>
      </c>
      <c r="R79">
        <v>59.6</v>
      </c>
      <c r="S79"/>
      <c r="T79">
        <v>97</v>
      </c>
      <c r="U79">
        <v>1.91</v>
      </c>
      <c r="V79"/>
      <c r="W79">
        <v>5.4</v>
      </c>
      <c r="X79">
        <v>3.59</v>
      </c>
      <c r="Y79">
        <v>1.22</v>
      </c>
      <c r="Z79"/>
      <c r="AA79"/>
      <c r="AB79">
        <v>27.2</v>
      </c>
      <c r="AC79">
        <v>4.82</v>
      </c>
      <c r="AD79"/>
      <c r="AE79">
        <v>4.92</v>
      </c>
      <c r="AF79"/>
      <c r="AG79">
        <v>1.1100000000000001</v>
      </c>
      <c r="AH79"/>
      <c r="AI79"/>
      <c r="AJ79">
        <v>16.7</v>
      </c>
      <c r="AK79"/>
      <c r="AL79">
        <v>0.43</v>
      </c>
      <c r="AM79"/>
      <c r="AN79"/>
      <c r="AO79"/>
      <c r="AP79"/>
      <c r="AQ79"/>
      <c r="AR79">
        <v>9.16</v>
      </c>
      <c r="AS79">
        <v>21.3</v>
      </c>
      <c r="AT79"/>
      <c r="AU79"/>
      <c r="AV79"/>
      <c r="AW79"/>
      <c r="AX79">
        <v>4.51</v>
      </c>
      <c r="AY79">
        <v>4.51</v>
      </c>
      <c r="AZ79">
        <v>12.4</v>
      </c>
      <c r="BA79"/>
      <c r="BB79"/>
      <c r="BC79"/>
      <c r="BD79">
        <v>68.900000000000006</v>
      </c>
      <c r="BE79"/>
      <c r="BF79">
        <v>5.16</v>
      </c>
      <c r="BG79">
        <v>1.4</v>
      </c>
      <c r="BH79">
        <v>12.8</v>
      </c>
      <c r="BI79">
        <v>0.6</v>
      </c>
      <c r="BJ79">
        <v>0.86</v>
      </c>
      <c r="BK79">
        <v>0.86</v>
      </c>
      <c r="BL79"/>
      <c r="BM79">
        <v>6.03</v>
      </c>
      <c r="BN79">
        <v>0.7</v>
      </c>
      <c r="BO79"/>
      <c r="BP79">
        <v>0.42</v>
      </c>
      <c r="BQ79">
        <v>2.81</v>
      </c>
      <c r="BR79">
        <v>2.81</v>
      </c>
      <c r="BS79">
        <v>2.81</v>
      </c>
      <c r="BT79">
        <v>409</v>
      </c>
      <c r="BU79">
        <v>0.9</v>
      </c>
      <c r="BV79">
        <v>28.7</v>
      </c>
      <c r="BW79">
        <v>3.54</v>
      </c>
      <c r="BX79"/>
      <c r="BY79">
        <v>169</v>
      </c>
      <c r="CP79" s="49"/>
    </row>
    <row r="80" spans="2:94" x14ac:dyDescent="0.25">
      <c r="B80" t="s">
        <v>315</v>
      </c>
      <c r="C80" t="s">
        <v>119</v>
      </c>
      <c r="D80" t="s">
        <v>274</v>
      </c>
      <c r="E80" t="s">
        <v>275</v>
      </c>
      <c r="F80" s="61">
        <v>45278</v>
      </c>
      <c r="G80" s="61">
        <v>45330</v>
      </c>
      <c r="L80">
        <v>194.5</v>
      </c>
      <c r="M80"/>
      <c r="N80"/>
      <c r="O80"/>
      <c r="P80"/>
      <c r="Q80">
        <v>58.9</v>
      </c>
      <c r="R80">
        <v>58.9</v>
      </c>
      <c r="S80"/>
      <c r="T80">
        <v>96</v>
      </c>
      <c r="U80">
        <v>2.96</v>
      </c>
      <c r="V80"/>
      <c r="W80">
        <v>6.16</v>
      </c>
      <c r="X80">
        <v>3.73</v>
      </c>
      <c r="Y80">
        <v>1.19</v>
      </c>
      <c r="Z80"/>
      <c r="AA80"/>
      <c r="AB80">
        <v>26.6</v>
      </c>
      <c r="AC80">
        <v>4.96</v>
      </c>
      <c r="AD80"/>
      <c r="AE80">
        <v>4.51</v>
      </c>
      <c r="AF80"/>
      <c r="AG80">
        <v>1.28</v>
      </c>
      <c r="AH80"/>
      <c r="AI80"/>
      <c r="AJ80">
        <v>16.100000000000001</v>
      </c>
      <c r="AK80"/>
      <c r="AL80">
        <v>0.53</v>
      </c>
      <c r="AM80"/>
      <c r="AN80"/>
      <c r="AO80"/>
      <c r="AP80"/>
      <c r="AQ80"/>
      <c r="AR80">
        <v>8.6999999999999993</v>
      </c>
      <c r="AS80">
        <v>21.1</v>
      </c>
      <c r="AT80"/>
      <c r="AU80"/>
      <c r="AV80"/>
      <c r="AW80"/>
      <c r="AX80">
        <v>4.63</v>
      </c>
      <c r="AY80">
        <v>4.63</v>
      </c>
      <c r="AZ80">
        <v>20</v>
      </c>
      <c r="BA80"/>
      <c r="BB80"/>
      <c r="BC80"/>
      <c r="BD80">
        <v>67</v>
      </c>
      <c r="BE80"/>
      <c r="BF80">
        <v>4.74</v>
      </c>
      <c r="BG80">
        <v>1.6</v>
      </c>
      <c r="BH80">
        <v>10.7</v>
      </c>
      <c r="BI80">
        <v>0.6</v>
      </c>
      <c r="BJ80">
        <v>0.85</v>
      </c>
      <c r="BK80">
        <v>0.85</v>
      </c>
      <c r="BL80"/>
      <c r="BM80">
        <v>5.75</v>
      </c>
      <c r="BN80">
        <v>0.67</v>
      </c>
      <c r="BO80"/>
      <c r="BP80">
        <v>0.54</v>
      </c>
      <c r="BQ80">
        <v>2.5299999999999998</v>
      </c>
      <c r="BR80">
        <v>2.5299999999999998</v>
      </c>
      <c r="BS80">
        <v>2.5299999999999998</v>
      </c>
      <c r="BT80">
        <v>371</v>
      </c>
      <c r="BU80">
        <v>9</v>
      </c>
      <c r="BV80">
        <v>26.5</v>
      </c>
      <c r="BW80">
        <v>3.53</v>
      </c>
      <c r="BX80"/>
      <c r="BY80">
        <v>157</v>
      </c>
      <c r="CP80" s="49"/>
    </row>
    <row r="81" spans="2:94" x14ac:dyDescent="0.25">
      <c r="B81" t="s">
        <v>316</v>
      </c>
      <c r="C81" t="s">
        <v>119</v>
      </c>
      <c r="D81" t="s">
        <v>274</v>
      </c>
      <c r="E81" t="s">
        <v>275</v>
      </c>
      <c r="F81" s="61">
        <v>45278</v>
      </c>
      <c r="G81" s="61">
        <v>45330</v>
      </c>
      <c r="L81">
        <v>238</v>
      </c>
      <c r="M81"/>
      <c r="N81"/>
      <c r="O81"/>
      <c r="P81"/>
      <c r="Q81">
        <v>41.1</v>
      </c>
      <c r="R81">
        <v>41.1</v>
      </c>
      <c r="S81"/>
      <c r="T81">
        <v>103</v>
      </c>
      <c r="U81">
        <v>2.67</v>
      </c>
      <c r="V81"/>
      <c r="W81">
        <v>6.38</v>
      </c>
      <c r="X81">
        <v>3.99</v>
      </c>
      <c r="Y81">
        <v>1.35</v>
      </c>
      <c r="Z81"/>
      <c r="AA81"/>
      <c r="AB81">
        <v>27.8</v>
      </c>
      <c r="AC81">
        <v>5.42</v>
      </c>
      <c r="AD81"/>
      <c r="AE81">
        <v>4.08</v>
      </c>
      <c r="AF81"/>
      <c r="AG81">
        <v>1.21</v>
      </c>
      <c r="AH81"/>
      <c r="AI81"/>
      <c r="AJ81">
        <v>17.8</v>
      </c>
      <c r="AK81"/>
      <c r="AL81">
        <v>0.59</v>
      </c>
      <c r="AM81"/>
      <c r="AN81"/>
      <c r="AO81"/>
      <c r="AP81"/>
      <c r="AQ81"/>
      <c r="AR81">
        <v>7.23</v>
      </c>
      <c r="AS81">
        <v>22.4</v>
      </c>
      <c r="AT81"/>
      <c r="AU81"/>
      <c r="AV81"/>
      <c r="AW81"/>
      <c r="AX81">
        <v>4.96</v>
      </c>
      <c r="AY81">
        <v>4.96</v>
      </c>
      <c r="AZ81">
        <v>24</v>
      </c>
      <c r="BA81"/>
      <c r="BB81"/>
      <c r="BC81"/>
      <c r="BD81">
        <v>65.7</v>
      </c>
      <c r="BE81"/>
      <c r="BF81">
        <v>5.43</v>
      </c>
      <c r="BG81">
        <v>1.7</v>
      </c>
      <c r="BH81">
        <v>13.4</v>
      </c>
      <c r="BI81">
        <v>0.5</v>
      </c>
      <c r="BJ81">
        <v>0.88</v>
      </c>
      <c r="BK81">
        <v>0.88</v>
      </c>
      <c r="BL81"/>
      <c r="BM81">
        <v>5</v>
      </c>
      <c r="BN81">
        <v>0.59</v>
      </c>
      <c r="BO81"/>
      <c r="BP81">
        <v>0.53</v>
      </c>
      <c r="BQ81">
        <v>2.46</v>
      </c>
      <c r="BR81">
        <v>2.46</v>
      </c>
      <c r="BS81">
        <v>2.46</v>
      </c>
      <c r="BT81">
        <v>407</v>
      </c>
      <c r="BU81">
        <v>1.2</v>
      </c>
      <c r="BV81">
        <v>30.9</v>
      </c>
      <c r="BW81">
        <v>3.86</v>
      </c>
      <c r="BX81"/>
      <c r="BY81">
        <v>146</v>
      </c>
      <c r="CP81" s="49"/>
    </row>
    <row r="82" spans="2:94" x14ac:dyDescent="0.25">
      <c r="B82" t="s">
        <v>317</v>
      </c>
      <c r="C82" t="s">
        <v>119</v>
      </c>
      <c r="D82" t="s">
        <v>274</v>
      </c>
      <c r="E82" t="s">
        <v>275</v>
      </c>
      <c r="F82" s="61">
        <v>45278</v>
      </c>
      <c r="G82" s="61">
        <v>45330</v>
      </c>
      <c r="L82">
        <v>249</v>
      </c>
      <c r="M82"/>
      <c r="N82"/>
      <c r="O82"/>
      <c r="P82"/>
      <c r="Q82">
        <v>44.1</v>
      </c>
      <c r="R82">
        <v>44.1</v>
      </c>
      <c r="S82"/>
      <c r="T82">
        <v>123</v>
      </c>
      <c r="U82">
        <v>2.71</v>
      </c>
      <c r="V82"/>
      <c r="W82">
        <v>7.79</v>
      </c>
      <c r="X82">
        <v>4.71</v>
      </c>
      <c r="Y82">
        <v>1.33</v>
      </c>
      <c r="Z82"/>
      <c r="AA82"/>
      <c r="AB82">
        <v>25.9</v>
      </c>
      <c r="AC82">
        <v>6.12</v>
      </c>
      <c r="AD82"/>
      <c r="AE82">
        <v>3.32</v>
      </c>
      <c r="AF82"/>
      <c r="AG82">
        <v>1.56</v>
      </c>
      <c r="AH82"/>
      <c r="AI82"/>
      <c r="AJ82">
        <v>16.399999999999999</v>
      </c>
      <c r="AK82"/>
      <c r="AL82">
        <v>0.56999999999999995</v>
      </c>
      <c r="AM82"/>
      <c r="AN82"/>
      <c r="AO82"/>
      <c r="AP82"/>
      <c r="AQ82"/>
      <c r="AR82">
        <v>6.09</v>
      </c>
      <c r="AS82">
        <v>21.8</v>
      </c>
      <c r="AT82"/>
      <c r="AU82"/>
      <c r="AV82"/>
      <c r="AW82"/>
      <c r="AX82">
        <v>4.5999999999999996</v>
      </c>
      <c r="AY82">
        <v>4.5999999999999996</v>
      </c>
      <c r="AZ82">
        <v>26.1</v>
      </c>
      <c r="BA82"/>
      <c r="BB82"/>
      <c r="BC82"/>
      <c r="BD82">
        <v>59.1</v>
      </c>
      <c r="BE82"/>
      <c r="BF82">
        <v>5.83</v>
      </c>
      <c r="BG82">
        <v>1.3</v>
      </c>
      <c r="BH82">
        <v>11.6</v>
      </c>
      <c r="BI82">
        <v>0.4</v>
      </c>
      <c r="BJ82">
        <v>1.08</v>
      </c>
      <c r="BK82">
        <v>1.08</v>
      </c>
      <c r="BL82"/>
      <c r="BM82">
        <v>4.41</v>
      </c>
      <c r="BN82">
        <v>0.5</v>
      </c>
      <c r="BO82"/>
      <c r="BP82">
        <v>0.63</v>
      </c>
      <c r="BQ82">
        <v>3.86</v>
      </c>
      <c r="BR82">
        <v>3.86</v>
      </c>
      <c r="BS82">
        <v>3.86</v>
      </c>
      <c r="BT82">
        <v>410</v>
      </c>
      <c r="BU82">
        <v>0.9</v>
      </c>
      <c r="BV82">
        <v>34.5</v>
      </c>
      <c r="BW82">
        <v>4.3</v>
      </c>
      <c r="BX82"/>
      <c r="BY82">
        <v>122</v>
      </c>
      <c r="CP82" s="49"/>
    </row>
    <row r="83" spans="2:94" x14ac:dyDescent="0.25">
      <c r="B83" t="s">
        <v>318</v>
      </c>
      <c r="C83" t="s">
        <v>119</v>
      </c>
      <c r="D83" t="s">
        <v>274</v>
      </c>
      <c r="E83" t="s">
        <v>275</v>
      </c>
      <c r="F83" s="61">
        <v>45278</v>
      </c>
      <c r="G83" s="61">
        <v>45330</v>
      </c>
      <c r="L83">
        <v>169.5</v>
      </c>
      <c r="M83"/>
      <c r="N83"/>
      <c r="O83"/>
      <c r="P83"/>
      <c r="Q83">
        <v>36.200000000000003</v>
      </c>
      <c r="R83">
        <v>36.200000000000003</v>
      </c>
      <c r="S83"/>
      <c r="T83">
        <v>110</v>
      </c>
      <c r="U83">
        <v>2.36</v>
      </c>
      <c r="V83"/>
      <c r="W83">
        <v>6.62</v>
      </c>
      <c r="X83">
        <v>4.2300000000000004</v>
      </c>
      <c r="Y83">
        <v>1.1399999999999999</v>
      </c>
      <c r="Z83"/>
      <c r="AA83"/>
      <c r="AB83">
        <v>35.1</v>
      </c>
      <c r="AC83">
        <v>4.99</v>
      </c>
      <c r="AD83"/>
      <c r="AE83">
        <v>3.12</v>
      </c>
      <c r="AF83"/>
      <c r="AG83">
        <v>1.37</v>
      </c>
      <c r="AH83"/>
      <c r="AI83"/>
      <c r="AJ83">
        <v>16</v>
      </c>
      <c r="AK83"/>
      <c r="AL83">
        <v>0.59</v>
      </c>
      <c r="AM83"/>
      <c r="AN83"/>
      <c r="AO83"/>
      <c r="AP83"/>
      <c r="AQ83"/>
      <c r="AR83">
        <v>5.88</v>
      </c>
      <c r="AS83">
        <v>18</v>
      </c>
      <c r="AT83"/>
      <c r="AU83"/>
      <c r="AV83"/>
      <c r="AW83"/>
      <c r="AX83">
        <v>4.07</v>
      </c>
      <c r="AY83">
        <v>4.07</v>
      </c>
      <c r="AZ83">
        <v>20</v>
      </c>
      <c r="BA83"/>
      <c r="BB83"/>
      <c r="BC83"/>
      <c r="BD83">
        <v>51.6</v>
      </c>
      <c r="BE83"/>
      <c r="BF83">
        <v>4.72</v>
      </c>
      <c r="BG83">
        <v>1.2</v>
      </c>
      <c r="BH83">
        <v>19.399999999999999</v>
      </c>
      <c r="BI83">
        <v>0.4</v>
      </c>
      <c r="BJ83">
        <v>0.89</v>
      </c>
      <c r="BK83">
        <v>0.89</v>
      </c>
      <c r="BL83"/>
      <c r="BM83">
        <v>4</v>
      </c>
      <c r="BN83">
        <v>0.45</v>
      </c>
      <c r="BO83"/>
      <c r="BP83">
        <v>0.55000000000000004</v>
      </c>
      <c r="BQ83">
        <v>3.32</v>
      </c>
      <c r="BR83">
        <v>3.32</v>
      </c>
      <c r="BS83">
        <v>3.32</v>
      </c>
      <c r="BT83">
        <v>418</v>
      </c>
      <c r="BU83">
        <v>1.1000000000000001</v>
      </c>
      <c r="BV83">
        <v>37.799999999999997</v>
      </c>
      <c r="BW83">
        <v>4.0199999999999996</v>
      </c>
      <c r="BX83"/>
      <c r="BY83">
        <v>112</v>
      </c>
      <c r="CP83" s="49"/>
    </row>
    <row r="84" spans="2:94" x14ac:dyDescent="0.25">
      <c r="B84" t="s">
        <v>319</v>
      </c>
      <c r="C84" t="s">
        <v>119</v>
      </c>
      <c r="D84" t="s">
        <v>274</v>
      </c>
      <c r="E84" t="s">
        <v>275</v>
      </c>
      <c r="F84" s="61">
        <v>45278</v>
      </c>
      <c r="G84" s="61">
        <v>45330</v>
      </c>
      <c r="L84">
        <v>126.5</v>
      </c>
      <c r="M84"/>
      <c r="N84"/>
      <c r="O84"/>
      <c r="P84"/>
      <c r="Q84">
        <v>29</v>
      </c>
      <c r="R84">
        <v>29</v>
      </c>
      <c r="S84"/>
      <c r="T84">
        <v>89</v>
      </c>
      <c r="U84">
        <v>2.38</v>
      </c>
      <c r="V84"/>
      <c r="W84">
        <v>6.9</v>
      </c>
      <c r="X84">
        <v>4.55</v>
      </c>
      <c r="Y84">
        <v>1.21</v>
      </c>
      <c r="Z84"/>
      <c r="AA84"/>
      <c r="AB84">
        <v>28.4</v>
      </c>
      <c r="AC84">
        <v>5.38</v>
      </c>
      <c r="AD84"/>
      <c r="AE84">
        <v>2.16</v>
      </c>
      <c r="AF84"/>
      <c r="AG84">
        <v>1.45</v>
      </c>
      <c r="AH84"/>
      <c r="AI84"/>
      <c r="AJ84">
        <v>14.6</v>
      </c>
      <c r="AK84"/>
      <c r="AL84">
        <v>0.7</v>
      </c>
      <c r="AM84"/>
      <c r="AN84"/>
      <c r="AO84"/>
      <c r="AP84"/>
      <c r="AQ84"/>
      <c r="AR84">
        <v>4.1900000000000004</v>
      </c>
      <c r="AS84">
        <v>16.100000000000001</v>
      </c>
      <c r="AT84"/>
      <c r="AU84"/>
      <c r="AV84"/>
      <c r="AW84"/>
      <c r="AX84">
        <v>3.51</v>
      </c>
      <c r="AY84">
        <v>3.51</v>
      </c>
      <c r="AZ84">
        <v>19.3</v>
      </c>
      <c r="BA84"/>
      <c r="BB84"/>
      <c r="BC84"/>
      <c r="BD84">
        <v>38.200000000000003</v>
      </c>
      <c r="BE84"/>
      <c r="BF84">
        <v>4.63</v>
      </c>
      <c r="BG84">
        <v>1</v>
      </c>
      <c r="BH84">
        <v>21.5</v>
      </c>
      <c r="BI84">
        <v>0.3</v>
      </c>
      <c r="BJ84">
        <v>0.97</v>
      </c>
      <c r="BK84">
        <v>0.97</v>
      </c>
      <c r="BL84"/>
      <c r="BM84">
        <v>2.83</v>
      </c>
      <c r="BN84">
        <v>0.32</v>
      </c>
      <c r="BO84"/>
      <c r="BP84">
        <v>0.68</v>
      </c>
      <c r="BQ84">
        <v>2.57</v>
      </c>
      <c r="BR84">
        <v>2.57</v>
      </c>
      <c r="BS84">
        <v>2.57</v>
      </c>
      <c r="BT84">
        <v>453</v>
      </c>
      <c r="BU84">
        <v>1.1000000000000001</v>
      </c>
      <c r="BV84">
        <v>41.4</v>
      </c>
      <c r="BW84">
        <v>4.3899999999999997</v>
      </c>
      <c r="BX84"/>
      <c r="BY84">
        <v>78</v>
      </c>
      <c r="CP84" s="49"/>
    </row>
    <row r="85" spans="2:94" x14ac:dyDescent="0.25">
      <c r="B85" t="s">
        <v>320</v>
      </c>
      <c r="C85" t="s">
        <v>119</v>
      </c>
      <c r="D85" t="s">
        <v>274</v>
      </c>
      <c r="E85" t="s">
        <v>275</v>
      </c>
      <c r="F85" s="61">
        <v>45278</v>
      </c>
      <c r="G85" s="61">
        <v>45330</v>
      </c>
      <c r="L85">
        <v>470</v>
      </c>
      <c r="M85"/>
      <c r="N85"/>
      <c r="O85"/>
      <c r="P85"/>
      <c r="Q85">
        <v>40.9</v>
      </c>
      <c r="R85">
        <v>40.9</v>
      </c>
      <c r="S85"/>
      <c r="T85">
        <v>104</v>
      </c>
      <c r="U85">
        <v>4.8899999999999997</v>
      </c>
      <c r="V85"/>
      <c r="W85">
        <v>8.8000000000000007</v>
      </c>
      <c r="X85">
        <v>6.03</v>
      </c>
      <c r="Y85">
        <v>1.67</v>
      </c>
      <c r="Z85"/>
      <c r="AA85"/>
      <c r="AB85">
        <v>24.5</v>
      </c>
      <c r="AC85">
        <v>7.2</v>
      </c>
      <c r="AD85"/>
      <c r="AE85">
        <v>2.67</v>
      </c>
      <c r="AF85"/>
      <c r="AG85">
        <v>1.84</v>
      </c>
      <c r="AH85"/>
      <c r="AI85"/>
      <c r="AJ85">
        <v>24.6</v>
      </c>
      <c r="AK85"/>
      <c r="AL85">
        <v>0.79</v>
      </c>
      <c r="AM85"/>
      <c r="AN85"/>
      <c r="AO85"/>
      <c r="AP85"/>
      <c r="AQ85"/>
      <c r="AR85">
        <v>5.74</v>
      </c>
      <c r="AS85">
        <v>27.4</v>
      </c>
      <c r="AT85"/>
      <c r="AU85"/>
      <c r="AV85"/>
      <c r="AW85"/>
      <c r="AX85">
        <v>5.96</v>
      </c>
      <c r="AY85">
        <v>5.96</v>
      </c>
      <c r="AZ85">
        <v>52.2</v>
      </c>
      <c r="BA85"/>
      <c r="BB85"/>
      <c r="BC85"/>
      <c r="BD85">
        <v>50.7</v>
      </c>
      <c r="BE85"/>
      <c r="BF85">
        <v>6.65</v>
      </c>
      <c r="BG85">
        <v>1.4</v>
      </c>
      <c r="BH85">
        <v>21.3</v>
      </c>
      <c r="BI85">
        <v>0.4</v>
      </c>
      <c r="BJ85">
        <v>1.26</v>
      </c>
      <c r="BK85">
        <v>1.26</v>
      </c>
      <c r="BL85"/>
      <c r="BM85">
        <v>3.7</v>
      </c>
      <c r="BN85">
        <v>0.43</v>
      </c>
      <c r="BO85"/>
      <c r="BP85">
        <v>0.78</v>
      </c>
      <c r="BQ85">
        <v>2.1</v>
      </c>
      <c r="BR85">
        <v>2.1</v>
      </c>
      <c r="BS85">
        <v>2.1</v>
      </c>
      <c r="BT85">
        <v>328</v>
      </c>
      <c r="BU85">
        <v>1.3</v>
      </c>
      <c r="BV85">
        <v>48.4</v>
      </c>
      <c r="BW85">
        <v>5.66</v>
      </c>
      <c r="BX85"/>
      <c r="BY85">
        <v>102</v>
      </c>
      <c r="CP85" s="49"/>
    </row>
    <row r="86" spans="2:94" x14ac:dyDescent="0.25">
      <c r="B86" t="s">
        <v>321</v>
      </c>
      <c r="C86" t="s">
        <v>119</v>
      </c>
      <c r="D86" t="s">
        <v>274</v>
      </c>
      <c r="E86" t="s">
        <v>275</v>
      </c>
      <c r="F86" s="61">
        <v>45278</v>
      </c>
      <c r="G86" s="61">
        <v>45330</v>
      </c>
      <c r="L86">
        <v>328</v>
      </c>
      <c r="M86"/>
      <c r="N86"/>
      <c r="O86"/>
      <c r="P86"/>
      <c r="Q86">
        <v>25.9</v>
      </c>
      <c r="R86">
        <v>25.9</v>
      </c>
      <c r="S86"/>
      <c r="T86">
        <v>89</v>
      </c>
      <c r="U86">
        <v>3.72</v>
      </c>
      <c r="V86"/>
      <c r="W86">
        <v>9.4</v>
      </c>
      <c r="X86">
        <v>6.52</v>
      </c>
      <c r="Y86">
        <v>1.36</v>
      </c>
      <c r="Z86"/>
      <c r="AA86"/>
      <c r="AB86">
        <v>23.8</v>
      </c>
      <c r="AC86">
        <v>5.88</v>
      </c>
      <c r="AD86"/>
      <c r="AE86">
        <v>3.17</v>
      </c>
      <c r="AF86"/>
      <c r="AG86">
        <v>2.02</v>
      </c>
      <c r="AH86"/>
      <c r="AI86"/>
      <c r="AJ86">
        <v>15.6</v>
      </c>
      <c r="AK86"/>
      <c r="AL86">
        <v>0.91</v>
      </c>
      <c r="AM86"/>
      <c r="AN86"/>
      <c r="AO86"/>
      <c r="AP86"/>
      <c r="AQ86"/>
      <c r="AR86">
        <v>5.79</v>
      </c>
      <c r="AS86">
        <v>16.5</v>
      </c>
      <c r="AT86"/>
      <c r="AU86"/>
      <c r="AV86"/>
      <c r="AW86"/>
      <c r="AX86">
        <v>3.88</v>
      </c>
      <c r="AY86">
        <v>3.88</v>
      </c>
      <c r="AZ86">
        <v>50.1</v>
      </c>
      <c r="BA86"/>
      <c r="BB86"/>
      <c r="BC86"/>
      <c r="BD86">
        <v>54.4</v>
      </c>
      <c r="BE86"/>
      <c r="BF86">
        <v>4.3600000000000003</v>
      </c>
      <c r="BG86">
        <v>1.5</v>
      </c>
      <c r="BH86">
        <v>19</v>
      </c>
      <c r="BI86">
        <v>0.4</v>
      </c>
      <c r="BJ86">
        <v>1.24</v>
      </c>
      <c r="BK86">
        <v>1.24</v>
      </c>
      <c r="BL86"/>
      <c r="BM86">
        <v>4.0199999999999996</v>
      </c>
      <c r="BN86">
        <v>0.46</v>
      </c>
      <c r="BO86"/>
      <c r="BP86">
        <v>0.95</v>
      </c>
      <c r="BQ86">
        <v>1.62</v>
      </c>
      <c r="BR86">
        <v>1.62</v>
      </c>
      <c r="BS86">
        <v>1.62</v>
      </c>
      <c r="BT86">
        <v>331</v>
      </c>
      <c r="BU86">
        <v>1.5</v>
      </c>
      <c r="BV86">
        <v>65.7</v>
      </c>
      <c r="BW86">
        <v>6.26</v>
      </c>
      <c r="BX86"/>
      <c r="BY86">
        <v>114</v>
      </c>
      <c r="CP86" s="49"/>
    </row>
    <row r="87" spans="2:94" x14ac:dyDescent="0.25">
      <c r="B87" t="s">
        <v>322</v>
      </c>
      <c r="C87" t="s">
        <v>119</v>
      </c>
      <c r="D87" t="s">
        <v>274</v>
      </c>
      <c r="E87" t="s">
        <v>275</v>
      </c>
      <c r="F87" s="61">
        <v>45278</v>
      </c>
      <c r="G87" s="61">
        <v>45330</v>
      </c>
      <c r="L87">
        <v>246</v>
      </c>
      <c r="M87"/>
      <c r="N87"/>
      <c r="O87"/>
      <c r="P87"/>
      <c r="Q87">
        <v>33.1</v>
      </c>
      <c r="R87">
        <v>33.1</v>
      </c>
      <c r="S87"/>
      <c r="T87">
        <v>76</v>
      </c>
      <c r="U87">
        <v>2.17</v>
      </c>
      <c r="V87"/>
      <c r="W87">
        <v>9.02</v>
      </c>
      <c r="X87">
        <v>5.85</v>
      </c>
      <c r="Y87">
        <v>1.73</v>
      </c>
      <c r="Z87"/>
      <c r="AA87"/>
      <c r="AB87">
        <v>14.7</v>
      </c>
      <c r="AC87">
        <v>7.96</v>
      </c>
      <c r="AD87"/>
      <c r="AE87">
        <v>3.05</v>
      </c>
      <c r="AF87"/>
      <c r="AG87">
        <v>1.85</v>
      </c>
      <c r="AH87"/>
      <c r="AI87"/>
      <c r="AJ87">
        <v>34.299999999999997</v>
      </c>
      <c r="AK87"/>
      <c r="AL87">
        <v>0.71</v>
      </c>
      <c r="AM87"/>
      <c r="AN87"/>
      <c r="AO87"/>
      <c r="AP87"/>
      <c r="AQ87"/>
      <c r="AR87">
        <v>5.62</v>
      </c>
      <c r="AS87">
        <v>35</v>
      </c>
      <c r="AT87"/>
      <c r="AU87"/>
      <c r="AV87"/>
      <c r="AW87"/>
      <c r="AX87">
        <v>7.64</v>
      </c>
      <c r="AY87">
        <v>7.64</v>
      </c>
      <c r="AZ87">
        <v>42.7</v>
      </c>
      <c r="BA87"/>
      <c r="BB87"/>
      <c r="BC87"/>
      <c r="BD87">
        <v>50.2</v>
      </c>
      <c r="BE87"/>
      <c r="BF87">
        <v>8</v>
      </c>
      <c r="BG87">
        <v>1.3</v>
      </c>
      <c r="BH87">
        <v>45.8</v>
      </c>
      <c r="BI87">
        <v>0.3</v>
      </c>
      <c r="BJ87">
        <v>1.27</v>
      </c>
      <c r="BK87">
        <v>1.27</v>
      </c>
      <c r="BL87"/>
      <c r="BM87">
        <v>3.91</v>
      </c>
      <c r="BN87">
        <v>0.46</v>
      </c>
      <c r="BO87"/>
      <c r="BP87">
        <v>0.76</v>
      </c>
      <c r="BQ87">
        <v>1.41</v>
      </c>
      <c r="BR87">
        <v>1.41</v>
      </c>
      <c r="BS87">
        <v>1.41</v>
      </c>
      <c r="BT87">
        <v>279</v>
      </c>
      <c r="BU87">
        <v>1.2</v>
      </c>
      <c r="BV87">
        <v>58.8</v>
      </c>
      <c r="BW87">
        <v>5</v>
      </c>
      <c r="BX87"/>
      <c r="BY87">
        <v>109</v>
      </c>
      <c r="CP87" s="49"/>
    </row>
    <row r="88" spans="2:94" x14ac:dyDescent="0.25">
      <c r="B88" t="s">
        <v>323</v>
      </c>
      <c r="C88" t="s">
        <v>119</v>
      </c>
      <c r="D88" t="s">
        <v>274</v>
      </c>
      <c r="E88" t="s">
        <v>275</v>
      </c>
      <c r="F88" s="61">
        <v>45278</v>
      </c>
      <c r="G88" s="61">
        <v>45330</v>
      </c>
      <c r="L88">
        <v>390</v>
      </c>
      <c r="M88"/>
      <c r="N88"/>
      <c r="O88"/>
      <c r="P88"/>
      <c r="Q88">
        <v>19.3</v>
      </c>
      <c r="R88">
        <v>19.3</v>
      </c>
      <c r="S88"/>
      <c r="T88">
        <v>83</v>
      </c>
      <c r="U88">
        <v>4.2</v>
      </c>
      <c r="V88"/>
      <c r="W88">
        <v>4.7300000000000004</v>
      </c>
      <c r="X88">
        <v>3.16</v>
      </c>
      <c r="Y88">
        <v>0.87</v>
      </c>
      <c r="Z88"/>
      <c r="AA88"/>
      <c r="AB88">
        <v>19.899999999999999</v>
      </c>
      <c r="AC88">
        <v>4.17</v>
      </c>
      <c r="AD88"/>
      <c r="AE88">
        <v>2.25</v>
      </c>
      <c r="AF88"/>
      <c r="AG88">
        <v>1</v>
      </c>
      <c r="AH88"/>
      <c r="AI88"/>
      <c r="AJ88">
        <v>15.3</v>
      </c>
      <c r="AK88"/>
      <c r="AL88">
        <v>0.42</v>
      </c>
      <c r="AM88"/>
      <c r="AN88"/>
      <c r="AO88"/>
      <c r="AP88"/>
      <c r="AQ88"/>
      <c r="AR88">
        <v>4.34</v>
      </c>
      <c r="AS88">
        <v>14.8</v>
      </c>
      <c r="AT88"/>
      <c r="AU88"/>
      <c r="AV88"/>
      <c r="AW88"/>
      <c r="AX88">
        <v>3.08</v>
      </c>
      <c r="AY88">
        <v>3.08</v>
      </c>
      <c r="AZ88">
        <v>38.9</v>
      </c>
      <c r="BA88"/>
      <c r="BB88"/>
      <c r="BC88"/>
      <c r="BD88">
        <v>42.3</v>
      </c>
      <c r="BE88"/>
      <c r="BF88">
        <v>3.16</v>
      </c>
      <c r="BG88">
        <v>1</v>
      </c>
      <c r="BH88">
        <v>100</v>
      </c>
      <c r="BI88">
        <v>0.2</v>
      </c>
      <c r="BJ88">
        <v>0.68</v>
      </c>
      <c r="BK88">
        <v>0.68</v>
      </c>
      <c r="BL88"/>
      <c r="BM88">
        <v>2.81</v>
      </c>
      <c r="BN88">
        <v>0.33</v>
      </c>
      <c r="BO88"/>
      <c r="BP88">
        <v>0.38</v>
      </c>
      <c r="BQ88">
        <v>0.72</v>
      </c>
      <c r="BR88">
        <v>0.72</v>
      </c>
      <c r="BS88">
        <v>0.72</v>
      </c>
      <c r="BT88">
        <v>211</v>
      </c>
      <c r="BU88">
        <v>0.6</v>
      </c>
      <c r="BV88">
        <v>37.4</v>
      </c>
      <c r="BW88">
        <v>2.74</v>
      </c>
      <c r="BX88"/>
      <c r="BY88">
        <v>79</v>
      </c>
      <c r="CP88" s="49"/>
    </row>
    <row r="89" spans="2:94" x14ac:dyDescent="0.25">
      <c r="B89" t="s">
        <v>324</v>
      </c>
      <c r="C89" t="s">
        <v>119</v>
      </c>
      <c r="D89" t="s">
        <v>274</v>
      </c>
      <c r="E89" t="s">
        <v>275</v>
      </c>
      <c r="F89" s="61">
        <v>45278</v>
      </c>
      <c r="G89" s="61">
        <v>45330</v>
      </c>
      <c r="L89">
        <v>563</v>
      </c>
      <c r="M89"/>
      <c r="N89"/>
      <c r="O89"/>
      <c r="P89"/>
      <c r="Q89">
        <v>23.2</v>
      </c>
      <c r="R89">
        <v>23.2</v>
      </c>
      <c r="S89"/>
      <c r="T89">
        <v>42</v>
      </c>
      <c r="U89">
        <v>6.87</v>
      </c>
      <c r="V89"/>
      <c r="W89">
        <v>5.72</v>
      </c>
      <c r="X89">
        <v>4.5199999999999996</v>
      </c>
      <c r="Y89">
        <v>0.92</v>
      </c>
      <c r="Z89"/>
      <c r="AA89"/>
      <c r="AB89">
        <v>22.3</v>
      </c>
      <c r="AC89">
        <v>4.1399999999999997</v>
      </c>
      <c r="AD89"/>
      <c r="AE89">
        <v>2.74</v>
      </c>
      <c r="AF89"/>
      <c r="AG89">
        <v>1.36</v>
      </c>
      <c r="AH89"/>
      <c r="AI89"/>
      <c r="AJ89">
        <v>14.1</v>
      </c>
      <c r="AK89"/>
      <c r="AL89">
        <v>0.66</v>
      </c>
      <c r="AM89"/>
      <c r="AN89"/>
      <c r="AO89"/>
      <c r="AP89"/>
      <c r="AQ89"/>
      <c r="AR89">
        <v>4.3499999999999996</v>
      </c>
      <c r="AS89">
        <v>14.5</v>
      </c>
      <c r="AT89"/>
      <c r="AU89"/>
      <c r="AV89"/>
      <c r="AW89"/>
      <c r="AX89">
        <v>3.12</v>
      </c>
      <c r="AY89">
        <v>3.12</v>
      </c>
      <c r="AZ89">
        <v>43.4</v>
      </c>
      <c r="BA89"/>
      <c r="BB89"/>
      <c r="BC89"/>
      <c r="BD89">
        <v>39.200000000000003</v>
      </c>
      <c r="BE89"/>
      <c r="BF89">
        <v>3.43</v>
      </c>
      <c r="BG89">
        <v>1.4</v>
      </c>
      <c r="BH89">
        <v>125.5</v>
      </c>
      <c r="BI89">
        <v>0.3</v>
      </c>
      <c r="BJ89">
        <v>0.76</v>
      </c>
      <c r="BK89">
        <v>0.76</v>
      </c>
      <c r="BL89"/>
      <c r="BM89">
        <v>3.15</v>
      </c>
      <c r="BN89">
        <v>0.35</v>
      </c>
      <c r="BO89"/>
      <c r="BP89">
        <v>0.59</v>
      </c>
      <c r="BQ89">
        <v>0.7</v>
      </c>
      <c r="BR89">
        <v>0.7</v>
      </c>
      <c r="BS89">
        <v>0.7</v>
      </c>
      <c r="BT89">
        <v>266</v>
      </c>
      <c r="BU89">
        <v>0.5</v>
      </c>
      <c r="BV89">
        <v>51.1</v>
      </c>
      <c r="BW89">
        <v>3.68</v>
      </c>
      <c r="BX89"/>
      <c r="BY89">
        <v>87</v>
      </c>
      <c r="CP89" s="49"/>
    </row>
    <row r="90" spans="2:94" x14ac:dyDescent="0.25">
      <c r="B90" t="s">
        <v>325</v>
      </c>
      <c r="C90" t="s">
        <v>119</v>
      </c>
      <c r="D90" t="s">
        <v>274</v>
      </c>
      <c r="E90" t="s">
        <v>275</v>
      </c>
      <c r="F90" s="61">
        <v>45278</v>
      </c>
      <c r="G90" s="61">
        <v>45330</v>
      </c>
      <c r="L90">
        <v>458</v>
      </c>
      <c r="M90"/>
      <c r="N90"/>
      <c r="O90"/>
      <c r="P90"/>
      <c r="Q90">
        <v>25.8</v>
      </c>
      <c r="R90">
        <v>25.8</v>
      </c>
      <c r="S90"/>
      <c r="T90">
        <v>41</v>
      </c>
      <c r="U90">
        <v>5.74</v>
      </c>
      <c r="V90"/>
      <c r="W90">
        <v>5.72</v>
      </c>
      <c r="X90">
        <v>3.93</v>
      </c>
      <c r="Y90">
        <v>0.97</v>
      </c>
      <c r="Z90"/>
      <c r="AA90"/>
      <c r="AB90">
        <v>21.6</v>
      </c>
      <c r="AC90">
        <v>4.41</v>
      </c>
      <c r="AD90"/>
      <c r="AE90">
        <v>2.76</v>
      </c>
      <c r="AF90"/>
      <c r="AG90">
        <v>1.25</v>
      </c>
      <c r="AH90"/>
      <c r="AI90"/>
      <c r="AJ90">
        <v>16</v>
      </c>
      <c r="AK90"/>
      <c r="AL90">
        <v>0.54</v>
      </c>
      <c r="AM90"/>
      <c r="AN90"/>
      <c r="AO90"/>
      <c r="AP90"/>
      <c r="AQ90"/>
      <c r="AR90">
        <v>5.2</v>
      </c>
      <c r="AS90">
        <v>18.3</v>
      </c>
      <c r="AT90"/>
      <c r="AU90"/>
      <c r="AV90"/>
      <c r="AW90"/>
      <c r="AX90">
        <v>3.87</v>
      </c>
      <c r="AY90">
        <v>3.87</v>
      </c>
      <c r="AZ90">
        <v>48.6</v>
      </c>
      <c r="BA90"/>
      <c r="BB90"/>
      <c r="BC90"/>
      <c r="BD90">
        <v>43.4</v>
      </c>
      <c r="BE90"/>
      <c r="BF90">
        <v>4.29</v>
      </c>
      <c r="BG90">
        <v>1.4</v>
      </c>
      <c r="BH90">
        <v>119</v>
      </c>
      <c r="BI90">
        <v>0.3</v>
      </c>
      <c r="BJ90">
        <v>0.82</v>
      </c>
      <c r="BK90">
        <v>0.82</v>
      </c>
      <c r="BL90"/>
      <c r="BM90">
        <v>3.52</v>
      </c>
      <c r="BN90">
        <v>0.39</v>
      </c>
      <c r="BO90"/>
      <c r="BP90">
        <v>0.56000000000000005</v>
      </c>
      <c r="BQ90">
        <v>0.91</v>
      </c>
      <c r="BR90">
        <v>0.91</v>
      </c>
      <c r="BS90">
        <v>0.91</v>
      </c>
      <c r="BT90">
        <v>260</v>
      </c>
      <c r="BU90">
        <v>1.1000000000000001</v>
      </c>
      <c r="BV90">
        <v>46</v>
      </c>
      <c r="BW90">
        <v>3.59</v>
      </c>
      <c r="BX90"/>
      <c r="BY90">
        <v>97</v>
      </c>
      <c r="CP90" s="49"/>
    </row>
    <row r="91" spans="2:94" x14ac:dyDescent="0.25">
      <c r="B91" t="s">
        <v>326</v>
      </c>
      <c r="C91" t="s">
        <v>119</v>
      </c>
      <c r="D91" t="s">
        <v>274</v>
      </c>
      <c r="E91" t="s">
        <v>275</v>
      </c>
      <c r="F91" s="61">
        <v>45278</v>
      </c>
      <c r="G91" s="61">
        <v>45330</v>
      </c>
      <c r="L91">
        <v>436</v>
      </c>
      <c r="M91"/>
      <c r="N91"/>
      <c r="O91"/>
      <c r="P91"/>
      <c r="Q91">
        <v>23.4</v>
      </c>
      <c r="R91">
        <v>23.4</v>
      </c>
      <c r="S91"/>
      <c r="T91">
        <v>21</v>
      </c>
      <c r="U91">
        <v>5.4</v>
      </c>
      <c r="V91"/>
      <c r="W91">
        <v>4.7300000000000004</v>
      </c>
      <c r="X91">
        <v>3.61</v>
      </c>
      <c r="Y91">
        <v>0.76</v>
      </c>
      <c r="Z91"/>
      <c r="AA91"/>
      <c r="AB91">
        <v>22.8</v>
      </c>
      <c r="AC91">
        <v>3.79</v>
      </c>
      <c r="AD91"/>
      <c r="AE91">
        <v>2.7</v>
      </c>
      <c r="AF91"/>
      <c r="AG91">
        <v>1.07</v>
      </c>
      <c r="AH91"/>
      <c r="AI91"/>
      <c r="AJ91">
        <v>13.1</v>
      </c>
      <c r="AK91"/>
      <c r="AL91">
        <v>0.55000000000000004</v>
      </c>
      <c r="AM91"/>
      <c r="AN91"/>
      <c r="AO91"/>
      <c r="AP91"/>
      <c r="AQ91"/>
      <c r="AR91">
        <v>5.14</v>
      </c>
      <c r="AS91">
        <v>14.1</v>
      </c>
      <c r="AT91"/>
      <c r="AU91"/>
      <c r="AV91"/>
      <c r="AW91"/>
      <c r="AX91">
        <v>3.14</v>
      </c>
      <c r="AY91">
        <v>3.14</v>
      </c>
      <c r="AZ91">
        <v>38.4</v>
      </c>
      <c r="BA91"/>
      <c r="BB91"/>
      <c r="BC91"/>
      <c r="BD91">
        <v>34.1</v>
      </c>
      <c r="BE91"/>
      <c r="BF91">
        <v>3.43</v>
      </c>
      <c r="BG91">
        <v>0.9</v>
      </c>
      <c r="BH91">
        <v>108.5</v>
      </c>
      <c r="BI91">
        <v>0.3</v>
      </c>
      <c r="BJ91">
        <v>0.66</v>
      </c>
      <c r="BK91">
        <v>0.66</v>
      </c>
      <c r="BL91"/>
      <c r="BM91">
        <v>3.42</v>
      </c>
      <c r="BN91">
        <v>0.37</v>
      </c>
      <c r="BO91"/>
      <c r="BP91">
        <v>0.52</v>
      </c>
      <c r="BQ91">
        <v>3.31</v>
      </c>
      <c r="BR91">
        <v>3.31</v>
      </c>
      <c r="BS91">
        <v>3.31</v>
      </c>
      <c r="BT91">
        <v>902</v>
      </c>
      <c r="BU91">
        <v>0.9</v>
      </c>
      <c r="BV91">
        <v>37.200000000000003</v>
      </c>
      <c r="BW91">
        <v>3.69</v>
      </c>
      <c r="BX91"/>
      <c r="BY91">
        <v>92</v>
      </c>
      <c r="CP91" s="49"/>
    </row>
    <row r="92" spans="2:94" x14ac:dyDescent="0.25">
      <c r="B92" t="s">
        <v>327</v>
      </c>
      <c r="C92" t="s">
        <v>119</v>
      </c>
      <c r="D92" t="s">
        <v>274</v>
      </c>
      <c r="E92" t="s">
        <v>275</v>
      </c>
      <c r="F92" s="61">
        <v>45278</v>
      </c>
      <c r="G92" s="61">
        <v>45330</v>
      </c>
      <c r="L92">
        <v>337</v>
      </c>
      <c r="M92"/>
      <c r="N92"/>
      <c r="O92"/>
      <c r="P92"/>
      <c r="Q92">
        <v>33.6</v>
      </c>
      <c r="R92">
        <v>33.6</v>
      </c>
      <c r="S92"/>
      <c r="T92">
        <v>8</v>
      </c>
      <c r="U92">
        <v>5.26</v>
      </c>
      <c r="V92"/>
      <c r="W92">
        <v>4.25</v>
      </c>
      <c r="X92">
        <v>2.74</v>
      </c>
      <c r="Y92">
        <v>0.97</v>
      </c>
      <c r="Z92"/>
      <c r="AA92"/>
      <c r="AB92">
        <v>18.399999999999999</v>
      </c>
      <c r="AC92">
        <v>3.55</v>
      </c>
      <c r="AD92"/>
      <c r="AE92">
        <v>3.84</v>
      </c>
      <c r="AF92"/>
      <c r="AG92">
        <v>0.81</v>
      </c>
      <c r="AH92"/>
      <c r="AI92"/>
      <c r="AJ92">
        <v>15.5</v>
      </c>
      <c r="AK92"/>
      <c r="AL92">
        <v>0.33</v>
      </c>
      <c r="AM92"/>
      <c r="AN92"/>
      <c r="AO92"/>
      <c r="AP92"/>
      <c r="AQ92"/>
      <c r="AR92">
        <v>7.06</v>
      </c>
      <c r="AS92">
        <v>18.100000000000001</v>
      </c>
      <c r="AT92"/>
      <c r="AU92"/>
      <c r="AV92"/>
      <c r="AW92"/>
      <c r="AX92">
        <v>3.89</v>
      </c>
      <c r="AY92">
        <v>3.89</v>
      </c>
      <c r="AZ92">
        <v>61.8</v>
      </c>
      <c r="BA92"/>
      <c r="BB92"/>
      <c r="BC92"/>
      <c r="BD92">
        <v>39.9</v>
      </c>
      <c r="BE92"/>
      <c r="BF92">
        <v>4.5</v>
      </c>
      <c r="BG92">
        <v>1.6</v>
      </c>
      <c r="BH92">
        <v>125</v>
      </c>
      <c r="BI92">
        <v>0.5</v>
      </c>
      <c r="BJ92">
        <v>0.67</v>
      </c>
      <c r="BK92">
        <v>0.67</v>
      </c>
      <c r="BL92"/>
      <c r="BM92">
        <v>4.95</v>
      </c>
      <c r="BN92">
        <v>0.49</v>
      </c>
      <c r="BO92"/>
      <c r="BP92">
        <v>0.36</v>
      </c>
      <c r="BQ92">
        <v>1.39</v>
      </c>
      <c r="BR92">
        <v>1.39</v>
      </c>
      <c r="BS92">
        <v>1.39</v>
      </c>
      <c r="BT92">
        <v>239</v>
      </c>
      <c r="BU92">
        <v>0.9</v>
      </c>
      <c r="BV92">
        <v>24.4</v>
      </c>
      <c r="BW92">
        <v>2.36</v>
      </c>
      <c r="BX92"/>
      <c r="BY92">
        <v>135</v>
      </c>
      <c r="CP92" s="49"/>
    </row>
    <row r="93" spans="2:94" x14ac:dyDescent="0.25">
      <c r="B93" t="s">
        <v>328</v>
      </c>
      <c r="C93" t="s">
        <v>119</v>
      </c>
      <c r="D93" t="s">
        <v>274</v>
      </c>
      <c r="E93" t="s">
        <v>275</v>
      </c>
      <c r="F93" s="61">
        <v>45278</v>
      </c>
      <c r="G93" s="61">
        <v>45330</v>
      </c>
      <c r="L93">
        <v>208</v>
      </c>
      <c r="M93"/>
      <c r="N93"/>
      <c r="O93"/>
      <c r="P93"/>
      <c r="Q93">
        <v>26.9</v>
      </c>
      <c r="R93">
        <v>26.9</v>
      </c>
      <c r="S93"/>
      <c r="T93">
        <v>71</v>
      </c>
      <c r="U93">
        <v>3.73</v>
      </c>
      <c r="V93"/>
      <c r="W93">
        <v>4.5199999999999996</v>
      </c>
      <c r="X93">
        <v>3.06</v>
      </c>
      <c r="Y93">
        <v>0.61</v>
      </c>
      <c r="Z93"/>
      <c r="AA93"/>
      <c r="AB93">
        <v>24.7</v>
      </c>
      <c r="AC93">
        <v>3.47</v>
      </c>
      <c r="AD93"/>
      <c r="AE93">
        <v>6.89</v>
      </c>
      <c r="AF93"/>
      <c r="AG93">
        <v>0.96</v>
      </c>
      <c r="AH93"/>
      <c r="AI93"/>
      <c r="AJ93">
        <v>14.2</v>
      </c>
      <c r="AK93"/>
      <c r="AL93">
        <v>0.47</v>
      </c>
      <c r="AM93"/>
      <c r="AN93"/>
      <c r="AO93"/>
      <c r="AP93"/>
      <c r="AQ93"/>
      <c r="AR93">
        <v>10.199999999999999</v>
      </c>
      <c r="AS93">
        <v>14.6</v>
      </c>
      <c r="AT93"/>
      <c r="AU93"/>
      <c r="AV93"/>
      <c r="AW93"/>
      <c r="AX93">
        <v>3.22</v>
      </c>
      <c r="AY93">
        <v>3.22</v>
      </c>
      <c r="AZ93">
        <v>26.7</v>
      </c>
      <c r="BA93"/>
      <c r="BB93"/>
      <c r="BC93"/>
      <c r="BD93">
        <v>35.1</v>
      </c>
      <c r="BE93"/>
      <c r="BF93">
        <v>3.1</v>
      </c>
      <c r="BG93">
        <v>2.2000000000000002</v>
      </c>
      <c r="BH93">
        <v>61.6</v>
      </c>
      <c r="BI93">
        <v>0.8</v>
      </c>
      <c r="BJ93">
        <v>0.6</v>
      </c>
      <c r="BK93">
        <v>0.6</v>
      </c>
      <c r="BL93"/>
      <c r="BM93">
        <v>9.01</v>
      </c>
      <c r="BN93">
        <v>0.53</v>
      </c>
      <c r="BO93"/>
      <c r="BP93">
        <v>0.47</v>
      </c>
      <c r="BQ93">
        <v>2.04</v>
      </c>
      <c r="BR93">
        <v>2.04</v>
      </c>
      <c r="BS93">
        <v>2.04</v>
      </c>
      <c r="BT93">
        <v>316</v>
      </c>
      <c r="BU93">
        <v>1.9</v>
      </c>
      <c r="BV93">
        <v>30.6</v>
      </c>
      <c r="BW93">
        <v>2.84</v>
      </c>
      <c r="BX93"/>
      <c r="BY93">
        <v>244</v>
      </c>
      <c r="CP93" s="49"/>
    </row>
    <row r="94" spans="2:94" x14ac:dyDescent="0.25">
      <c r="B94" t="s">
        <v>329</v>
      </c>
      <c r="C94" t="s">
        <v>119</v>
      </c>
      <c r="D94" t="s">
        <v>274</v>
      </c>
      <c r="E94" t="s">
        <v>275</v>
      </c>
      <c r="F94" s="61">
        <v>45278</v>
      </c>
      <c r="G94" s="61">
        <v>45330</v>
      </c>
      <c r="L94">
        <v>107.5</v>
      </c>
      <c r="M94"/>
      <c r="N94"/>
      <c r="O94"/>
      <c r="P94"/>
      <c r="Q94">
        <v>36.799999999999997</v>
      </c>
      <c r="R94">
        <v>36.799999999999997</v>
      </c>
      <c r="S94"/>
      <c r="T94">
        <v>48</v>
      </c>
      <c r="U94">
        <v>2.91</v>
      </c>
      <c r="V94"/>
      <c r="W94">
        <v>4.76</v>
      </c>
      <c r="X94">
        <v>3.04</v>
      </c>
      <c r="Y94">
        <v>0.46</v>
      </c>
      <c r="Z94"/>
      <c r="AA94"/>
      <c r="AB94">
        <v>23.4</v>
      </c>
      <c r="AC94">
        <v>3.16</v>
      </c>
      <c r="AD94"/>
      <c r="AE94">
        <v>7.66</v>
      </c>
      <c r="AF94"/>
      <c r="AG94">
        <v>0.92</v>
      </c>
      <c r="AH94"/>
      <c r="AI94"/>
      <c r="AJ94">
        <v>15.4</v>
      </c>
      <c r="AK94"/>
      <c r="AL94">
        <v>0.52</v>
      </c>
      <c r="AM94"/>
      <c r="AN94"/>
      <c r="AO94"/>
      <c r="AP94"/>
      <c r="AQ94"/>
      <c r="AR94">
        <v>12.35</v>
      </c>
      <c r="AS94">
        <v>16.100000000000001</v>
      </c>
      <c r="AT94"/>
      <c r="AU94"/>
      <c r="AV94"/>
      <c r="AW94"/>
      <c r="AX94">
        <v>3.83</v>
      </c>
      <c r="AY94">
        <v>3.83</v>
      </c>
      <c r="AZ94">
        <v>15.8</v>
      </c>
      <c r="BA94"/>
      <c r="BB94"/>
      <c r="BC94"/>
      <c r="BD94">
        <v>28.4</v>
      </c>
      <c r="BE94"/>
      <c r="BF94">
        <v>3.75</v>
      </c>
      <c r="BG94">
        <v>4.0999999999999996</v>
      </c>
      <c r="BH94">
        <v>22</v>
      </c>
      <c r="BI94">
        <v>0.9</v>
      </c>
      <c r="BJ94">
        <v>0.62</v>
      </c>
      <c r="BK94">
        <v>0.62</v>
      </c>
      <c r="BL94"/>
      <c r="BM94">
        <v>14.95</v>
      </c>
      <c r="BN94">
        <v>0.32</v>
      </c>
      <c r="BO94"/>
      <c r="BP94">
        <v>0.42</v>
      </c>
      <c r="BQ94">
        <v>2.62</v>
      </c>
      <c r="BR94">
        <v>2.62</v>
      </c>
      <c r="BS94">
        <v>2.62</v>
      </c>
      <c r="BT94">
        <v>189</v>
      </c>
      <c r="BU94">
        <v>2.2999999999999998</v>
      </c>
      <c r="BV94">
        <v>29</v>
      </c>
      <c r="BW94">
        <v>3.21</v>
      </c>
      <c r="BX94"/>
      <c r="BY94">
        <v>264</v>
      </c>
      <c r="CP94" s="49"/>
    </row>
    <row r="95" spans="2:94" x14ac:dyDescent="0.25">
      <c r="B95" t="s">
        <v>330</v>
      </c>
      <c r="C95" t="s">
        <v>119</v>
      </c>
      <c r="D95" t="s">
        <v>274</v>
      </c>
      <c r="E95" t="s">
        <v>275</v>
      </c>
      <c r="F95" s="61">
        <v>45278</v>
      </c>
      <c r="G95" s="61">
        <v>45330</v>
      </c>
      <c r="L95">
        <v>87.5</v>
      </c>
      <c r="M95"/>
      <c r="N95"/>
      <c r="O95"/>
      <c r="P95"/>
      <c r="Q95">
        <v>60.9</v>
      </c>
      <c r="R95">
        <v>60.9</v>
      </c>
      <c r="S95"/>
      <c r="T95">
        <v>33</v>
      </c>
      <c r="U95">
        <v>3.49</v>
      </c>
      <c r="V95"/>
      <c r="W95">
        <v>5.47</v>
      </c>
      <c r="X95">
        <v>3.61</v>
      </c>
      <c r="Y95">
        <v>0.62</v>
      </c>
      <c r="Z95"/>
      <c r="AA95"/>
      <c r="AB95">
        <v>20.8</v>
      </c>
      <c r="AC95">
        <v>4.68</v>
      </c>
      <c r="AD95"/>
      <c r="AE95">
        <v>7.42</v>
      </c>
      <c r="AF95"/>
      <c r="AG95">
        <v>1.07</v>
      </c>
      <c r="AH95"/>
      <c r="AI95"/>
      <c r="AJ95">
        <v>22.6</v>
      </c>
      <c r="AK95"/>
      <c r="AL95">
        <v>0.59</v>
      </c>
      <c r="AM95"/>
      <c r="AN95"/>
      <c r="AO95"/>
      <c r="AP95"/>
      <c r="AQ95"/>
      <c r="AR95">
        <v>11.35</v>
      </c>
      <c r="AS95">
        <v>25.5</v>
      </c>
      <c r="AT95"/>
      <c r="AU95"/>
      <c r="AV95"/>
      <c r="AW95"/>
      <c r="AX95">
        <v>6.05</v>
      </c>
      <c r="AY95">
        <v>6.05</v>
      </c>
      <c r="AZ95">
        <v>16.899999999999999</v>
      </c>
      <c r="BA95"/>
      <c r="BB95"/>
      <c r="BC95"/>
      <c r="BD95">
        <v>21.6</v>
      </c>
      <c r="BE95"/>
      <c r="BF95">
        <v>5.4</v>
      </c>
      <c r="BG95">
        <v>4</v>
      </c>
      <c r="BH95">
        <v>13.6</v>
      </c>
      <c r="BI95">
        <v>0.9</v>
      </c>
      <c r="BJ95">
        <v>0.76</v>
      </c>
      <c r="BK95">
        <v>0.76</v>
      </c>
      <c r="BL95"/>
      <c r="BM95">
        <v>14.65</v>
      </c>
      <c r="BN95">
        <v>0.26</v>
      </c>
      <c r="BO95"/>
      <c r="BP95">
        <v>0.55000000000000004</v>
      </c>
      <c r="BQ95">
        <v>2.78</v>
      </c>
      <c r="BR95">
        <v>2.78</v>
      </c>
      <c r="BS95">
        <v>2.78</v>
      </c>
      <c r="BT95">
        <v>129</v>
      </c>
      <c r="BU95">
        <v>2.2999999999999998</v>
      </c>
      <c r="BV95">
        <v>34.9</v>
      </c>
      <c r="BW95">
        <v>3.84</v>
      </c>
      <c r="BX95"/>
      <c r="BY95">
        <v>247</v>
      </c>
      <c r="CP95" s="49"/>
    </row>
    <row r="96" spans="2:94" x14ac:dyDescent="0.25">
      <c r="B96" t="s">
        <v>331</v>
      </c>
      <c r="C96" t="s">
        <v>119</v>
      </c>
      <c r="D96" t="s">
        <v>274</v>
      </c>
      <c r="E96" t="s">
        <v>275</v>
      </c>
      <c r="F96" s="61">
        <v>45278</v>
      </c>
      <c r="G96" s="61">
        <v>45330</v>
      </c>
      <c r="L96">
        <v>163</v>
      </c>
      <c r="M96"/>
      <c r="N96"/>
      <c r="O96"/>
      <c r="P96"/>
      <c r="Q96">
        <v>92.6</v>
      </c>
      <c r="R96">
        <v>92.6</v>
      </c>
      <c r="S96"/>
      <c r="T96">
        <v>36</v>
      </c>
      <c r="U96">
        <v>4.34</v>
      </c>
      <c r="V96"/>
      <c r="W96">
        <v>7.63</v>
      </c>
      <c r="X96">
        <v>4.66</v>
      </c>
      <c r="Y96">
        <v>1.28</v>
      </c>
      <c r="Z96"/>
      <c r="AA96"/>
      <c r="AB96">
        <v>15.8</v>
      </c>
      <c r="AC96">
        <v>7.23</v>
      </c>
      <c r="AD96"/>
      <c r="AE96">
        <v>4.75</v>
      </c>
      <c r="AF96"/>
      <c r="AG96">
        <v>1.58</v>
      </c>
      <c r="AH96"/>
      <c r="AI96"/>
      <c r="AJ96">
        <v>40.4</v>
      </c>
      <c r="AK96"/>
      <c r="AL96">
        <v>0.66</v>
      </c>
      <c r="AM96"/>
      <c r="AN96"/>
      <c r="AO96"/>
      <c r="AP96"/>
      <c r="AQ96"/>
      <c r="AR96">
        <v>8.1</v>
      </c>
      <c r="AS96">
        <v>42</v>
      </c>
      <c r="AT96"/>
      <c r="AU96"/>
      <c r="AV96"/>
      <c r="AW96"/>
      <c r="AX96">
        <v>9.51</v>
      </c>
      <c r="AY96">
        <v>9.51</v>
      </c>
      <c r="AZ96">
        <v>32.700000000000003</v>
      </c>
      <c r="BA96"/>
      <c r="BB96"/>
      <c r="BC96"/>
      <c r="BD96">
        <v>22.8</v>
      </c>
      <c r="BE96"/>
      <c r="BF96">
        <v>8.44</v>
      </c>
      <c r="BG96">
        <v>2.2999999999999998</v>
      </c>
      <c r="BH96">
        <v>37.700000000000003</v>
      </c>
      <c r="BI96">
        <v>0.6</v>
      </c>
      <c r="BJ96">
        <v>1.05</v>
      </c>
      <c r="BK96">
        <v>1.05</v>
      </c>
      <c r="BL96"/>
      <c r="BM96">
        <v>9.84</v>
      </c>
      <c r="BN96">
        <v>0.27</v>
      </c>
      <c r="BO96"/>
      <c r="BP96">
        <v>0.72</v>
      </c>
      <c r="BQ96">
        <v>2.33</v>
      </c>
      <c r="BR96">
        <v>2.33</v>
      </c>
      <c r="BS96">
        <v>2.33</v>
      </c>
      <c r="BT96">
        <v>155</v>
      </c>
      <c r="BU96">
        <v>1.7</v>
      </c>
      <c r="BV96">
        <v>46.5</v>
      </c>
      <c r="BW96">
        <v>4.41</v>
      </c>
      <c r="BX96"/>
      <c r="BY96">
        <v>168</v>
      </c>
      <c r="CP96" s="49"/>
    </row>
    <row r="97" spans="2:94" x14ac:dyDescent="0.25">
      <c r="B97" t="s">
        <v>332</v>
      </c>
      <c r="C97" t="s">
        <v>119</v>
      </c>
      <c r="D97" t="s">
        <v>274</v>
      </c>
      <c r="E97" t="s">
        <v>275</v>
      </c>
      <c r="F97" s="61">
        <v>45278</v>
      </c>
      <c r="G97" s="61">
        <v>45330</v>
      </c>
      <c r="L97">
        <v>272</v>
      </c>
      <c r="M97"/>
      <c r="N97"/>
      <c r="O97"/>
      <c r="P97"/>
      <c r="Q97">
        <v>109</v>
      </c>
      <c r="R97">
        <v>109</v>
      </c>
      <c r="S97"/>
      <c r="T97">
        <v>88</v>
      </c>
      <c r="U97">
        <v>3.87</v>
      </c>
      <c r="V97"/>
      <c r="W97">
        <v>10.15</v>
      </c>
      <c r="X97">
        <v>6.02</v>
      </c>
      <c r="Y97">
        <v>1.93</v>
      </c>
      <c r="Z97"/>
      <c r="AA97"/>
      <c r="AB97">
        <v>20.8</v>
      </c>
      <c r="AC97">
        <v>9.61</v>
      </c>
      <c r="AD97"/>
      <c r="AE97">
        <v>5.13</v>
      </c>
      <c r="AF97"/>
      <c r="AG97">
        <v>1.97</v>
      </c>
      <c r="AH97"/>
      <c r="AI97"/>
      <c r="AJ97">
        <v>49</v>
      </c>
      <c r="AK97"/>
      <c r="AL97">
        <v>0.82</v>
      </c>
      <c r="AM97"/>
      <c r="AN97"/>
      <c r="AO97"/>
      <c r="AP97"/>
      <c r="AQ97"/>
      <c r="AR97">
        <v>8.65</v>
      </c>
      <c r="AS97">
        <v>51.7</v>
      </c>
      <c r="AT97"/>
      <c r="AU97"/>
      <c r="AV97"/>
      <c r="AW97"/>
      <c r="AX97">
        <v>11.55</v>
      </c>
      <c r="AY97">
        <v>11.55</v>
      </c>
      <c r="AZ97">
        <v>44.8</v>
      </c>
      <c r="BA97"/>
      <c r="BB97"/>
      <c r="BC97"/>
      <c r="BD97">
        <v>42.7</v>
      </c>
      <c r="BE97"/>
      <c r="BF97">
        <v>10.7</v>
      </c>
      <c r="BG97">
        <v>2.4</v>
      </c>
      <c r="BH97">
        <v>38.200000000000003</v>
      </c>
      <c r="BI97">
        <v>0.6</v>
      </c>
      <c r="BJ97">
        <v>1.41</v>
      </c>
      <c r="BK97">
        <v>1.41</v>
      </c>
      <c r="BL97"/>
      <c r="BM97">
        <v>8.8699999999999992</v>
      </c>
      <c r="BN97">
        <v>0.41</v>
      </c>
      <c r="BO97"/>
      <c r="BP97">
        <v>0.88</v>
      </c>
      <c r="BQ97">
        <v>2.4300000000000002</v>
      </c>
      <c r="BR97">
        <v>2.4300000000000002</v>
      </c>
      <c r="BS97">
        <v>2.4300000000000002</v>
      </c>
      <c r="BT97">
        <v>256</v>
      </c>
      <c r="BU97">
        <v>1.4</v>
      </c>
      <c r="BV97">
        <v>61.6</v>
      </c>
      <c r="BW97">
        <v>5.72</v>
      </c>
      <c r="BX97"/>
      <c r="BY97">
        <v>173</v>
      </c>
      <c r="CP97" s="49"/>
    </row>
    <row r="98" spans="2:94" x14ac:dyDescent="0.25">
      <c r="B98" t="s">
        <v>333</v>
      </c>
      <c r="C98" t="s">
        <v>119</v>
      </c>
      <c r="D98" t="s">
        <v>274</v>
      </c>
      <c r="E98" t="s">
        <v>275</v>
      </c>
      <c r="F98" s="61">
        <v>45278</v>
      </c>
      <c r="G98" s="61">
        <v>45330</v>
      </c>
      <c r="L98">
        <v>403</v>
      </c>
      <c r="M98"/>
      <c r="N98"/>
      <c r="O98"/>
      <c r="P98"/>
      <c r="Q98">
        <v>156</v>
      </c>
      <c r="R98">
        <v>156</v>
      </c>
      <c r="S98"/>
      <c r="T98">
        <v>106</v>
      </c>
      <c r="U98">
        <v>4.51</v>
      </c>
      <c r="V98"/>
      <c r="W98">
        <v>24</v>
      </c>
      <c r="X98">
        <v>14.65</v>
      </c>
      <c r="Y98">
        <v>4.78</v>
      </c>
      <c r="Z98"/>
      <c r="AA98"/>
      <c r="AB98">
        <v>21.5</v>
      </c>
      <c r="AC98">
        <v>22</v>
      </c>
      <c r="AD98"/>
      <c r="AE98">
        <v>4.4400000000000004</v>
      </c>
      <c r="AF98"/>
      <c r="AG98">
        <v>4.78</v>
      </c>
      <c r="AH98"/>
      <c r="AI98"/>
      <c r="AJ98">
        <v>114.5</v>
      </c>
      <c r="AK98"/>
      <c r="AL98">
        <v>1.91</v>
      </c>
      <c r="AM98"/>
      <c r="AN98"/>
      <c r="AO98"/>
      <c r="AP98"/>
      <c r="AQ98"/>
      <c r="AR98">
        <v>7.5</v>
      </c>
      <c r="AS98">
        <v>116</v>
      </c>
      <c r="AT98"/>
      <c r="AU98"/>
      <c r="AV98"/>
      <c r="AW98"/>
      <c r="AX98">
        <v>26.5</v>
      </c>
      <c r="AY98">
        <v>26.5</v>
      </c>
      <c r="AZ98">
        <v>51.1</v>
      </c>
      <c r="BA98"/>
      <c r="BB98"/>
      <c r="BC98"/>
      <c r="BD98">
        <v>50.7</v>
      </c>
      <c r="BE98"/>
      <c r="BF98">
        <v>23.2</v>
      </c>
      <c r="BG98">
        <v>2</v>
      </c>
      <c r="BH98">
        <v>45.5</v>
      </c>
      <c r="BI98">
        <v>0.5</v>
      </c>
      <c r="BJ98">
        <v>3.48</v>
      </c>
      <c r="BK98">
        <v>3.48</v>
      </c>
      <c r="BL98"/>
      <c r="BM98">
        <v>6.97</v>
      </c>
      <c r="BN98">
        <v>0.44</v>
      </c>
      <c r="BO98"/>
      <c r="BP98">
        <v>2.06</v>
      </c>
      <c r="BQ98">
        <v>2.4900000000000002</v>
      </c>
      <c r="BR98">
        <v>2.4900000000000002</v>
      </c>
      <c r="BS98">
        <v>2.4900000000000002</v>
      </c>
      <c r="BT98">
        <v>322</v>
      </c>
      <c r="BU98">
        <v>4.5999999999999996</v>
      </c>
      <c r="BV98">
        <v>152</v>
      </c>
      <c r="BW98">
        <v>13.45</v>
      </c>
      <c r="BX98"/>
      <c r="BY98">
        <v>149</v>
      </c>
      <c r="CP98" s="49"/>
    </row>
    <row r="99" spans="2:94" x14ac:dyDescent="0.25">
      <c r="B99" t="s">
        <v>334</v>
      </c>
      <c r="C99" t="s">
        <v>119</v>
      </c>
      <c r="D99" t="s">
        <v>274</v>
      </c>
      <c r="E99" t="s">
        <v>275</v>
      </c>
      <c r="F99" s="61">
        <v>45278</v>
      </c>
      <c r="G99" s="61">
        <v>45330</v>
      </c>
      <c r="L99">
        <v>662</v>
      </c>
      <c r="M99"/>
      <c r="N99"/>
      <c r="O99"/>
      <c r="P99"/>
      <c r="Q99">
        <v>43.5</v>
      </c>
      <c r="R99">
        <v>43.5</v>
      </c>
      <c r="S99"/>
      <c r="T99">
        <v>107</v>
      </c>
      <c r="U99">
        <v>2.0099999999999998</v>
      </c>
      <c r="V99"/>
      <c r="W99">
        <v>7.91</v>
      </c>
      <c r="X99">
        <v>4.78</v>
      </c>
      <c r="Y99">
        <v>1.48</v>
      </c>
      <c r="Z99"/>
      <c r="AA99"/>
      <c r="AB99">
        <v>16.100000000000001</v>
      </c>
      <c r="AC99">
        <v>6.97</v>
      </c>
      <c r="AD99"/>
      <c r="AE99">
        <v>3.18</v>
      </c>
      <c r="AF99"/>
      <c r="AG99">
        <v>1.64</v>
      </c>
      <c r="AH99"/>
      <c r="AI99"/>
      <c r="AJ99">
        <v>30.9</v>
      </c>
      <c r="AK99"/>
      <c r="AL99">
        <v>0.62</v>
      </c>
      <c r="AM99"/>
      <c r="AN99"/>
      <c r="AO99"/>
      <c r="AP99"/>
      <c r="AQ99"/>
      <c r="AR99">
        <v>5.6</v>
      </c>
      <c r="AS99">
        <v>30.5</v>
      </c>
      <c r="AT99"/>
      <c r="AU99"/>
      <c r="AV99"/>
      <c r="AW99"/>
      <c r="AX99">
        <v>6.59</v>
      </c>
      <c r="AY99">
        <v>6.59</v>
      </c>
      <c r="AZ99">
        <v>38</v>
      </c>
      <c r="BA99"/>
      <c r="BB99"/>
      <c r="BC99"/>
      <c r="BD99">
        <v>47.5</v>
      </c>
      <c r="BE99"/>
      <c r="BF99">
        <v>6.69</v>
      </c>
      <c r="BG99">
        <v>1.3</v>
      </c>
      <c r="BH99">
        <v>120</v>
      </c>
      <c r="BI99">
        <v>0.4</v>
      </c>
      <c r="BJ99">
        <v>1.1499999999999999</v>
      </c>
      <c r="BK99">
        <v>1.1499999999999999</v>
      </c>
      <c r="BL99"/>
      <c r="BM99">
        <v>4.41</v>
      </c>
      <c r="BN99">
        <v>0.4</v>
      </c>
      <c r="BO99"/>
      <c r="BP99">
        <v>0.72</v>
      </c>
      <c r="BQ99">
        <v>1.24</v>
      </c>
      <c r="BR99">
        <v>1.24</v>
      </c>
      <c r="BS99">
        <v>1.24</v>
      </c>
      <c r="BT99">
        <v>267</v>
      </c>
      <c r="BU99">
        <v>2.1</v>
      </c>
      <c r="BV99">
        <v>50.2</v>
      </c>
      <c r="BW99">
        <v>4.49</v>
      </c>
      <c r="BX99"/>
      <c r="BY99">
        <v>108</v>
      </c>
      <c r="CP99" s="49"/>
    </row>
    <row r="100" spans="2:94" x14ac:dyDescent="0.25">
      <c r="B100" t="s">
        <v>335</v>
      </c>
      <c r="C100" t="s">
        <v>119</v>
      </c>
      <c r="D100" t="s">
        <v>274</v>
      </c>
      <c r="E100" t="s">
        <v>275</v>
      </c>
      <c r="F100" s="61">
        <v>45278</v>
      </c>
      <c r="G100" s="61">
        <v>45330</v>
      </c>
      <c r="L100">
        <v>174</v>
      </c>
      <c r="M100"/>
      <c r="N100"/>
      <c r="O100"/>
      <c r="P100"/>
      <c r="Q100">
        <v>35.1</v>
      </c>
      <c r="R100">
        <v>35.1</v>
      </c>
      <c r="S100"/>
      <c r="T100">
        <v>62</v>
      </c>
      <c r="U100">
        <v>2.11</v>
      </c>
      <c r="V100"/>
      <c r="W100">
        <v>4.53</v>
      </c>
      <c r="X100">
        <v>3</v>
      </c>
      <c r="Y100">
        <v>0.87</v>
      </c>
      <c r="Z100"/>
      <c r="AA100"/>
      <c r="AB100">
        <v>15.6</v>
      </c>
      <c r="AC100">
        <v>4.0999999999999996</v>
      </c>
      <c r="AD100"/>
      <c r="AE100">
        <v>5.74</v>
      </c>
      <c r="AF100"/>
      <c r="AG100">
        <v>0.95</v>
      </c>
      <c r="AH100"/>
      <c r="AI100"/>
      <c r="AJ100">
        <v>20.100000000000001</v>
      </c>
      <c r="AK100"/>
      <c r="AL100">
        <v>0.36</v>
      </c>
      <c r="AM100"/>
      <c r="AN100"/>
      <c r="AO100"/>
      <c r="AP100"/>
      <c r="AQ100"/>
      <c r="AR100">
        <v>7.88</v>
      </c>
      <c r="AS100">
        <v>20.8</v>
      </c>
      <c r="AT100"/>
      <c r="AU100"/>
      <c r="AV100"/>
      <c r="AW100"/>
      <c r="AX100">
        <v>4.5999999999999996</v>
      </c>
      <c r="AY100">
        <v>4.5999999999999996</v>
      </c>
      <c r="AZ100">
        <v>20.5</v>
      </c>
      <c r="BA100"/>
      <c r="BB100"/>
      <c r="BC100"/>
      <c r="BD100">
        <v>30.5</v>
      </c>
      <c r="BE100"/>
      <c r="BF100">
        <v>4.1900000000000004</v>
      </c>
      <c r="BG100">
        <v>1.5</v>
      </c>
      <c r="BH100">
        <v>45.5</v>
      </c>
      <c r="BI100">
        <v>0.5</v>
      </c>
      <c r="BJ100">
        <v>0.63</v>
      </c>
      <c r="BK100">
        <v>0.63</v>
      </c>
      <c r="BL100"/>
      <c r="BM100">
        <v>6.15</v>
      </c>
      <c r="BN100">
        <v>0.47</v>
      </c>
      <c r="BO100"/>
      <c r="BP100">
        <v>0.4</v>
      </c>
      <c r="BQ100">
        <v>1.61</v>
      </c>
      <c r="BR100">
        <v>1.61</v>
      </c>
      <c r="BS100">
        <v>1.61</v>
      </c>
      <c r="BT100">
        <v>300</v>
      </c>
      <c r="BU100">
        <v>1.8</v>
      </c>
      <c r="BV100">
        <v>29.7</v>
      </c>
      <c r="BW100">
        <v>2.79</v>
      </c>
      <c r="BX100"/>
      <c r="BY100">
        <v>209</v>
      </c>
      <c r="CP100" s="49"/>
    </row>
    <row r="101" spans="2:94" x14ac:dyDescent="0.25">
      <c r="B101" t="s">
        <v>336</v>
      </c>
      <c r="C101" t="s">
        <v>119</v>
      </c>
      <c r="D101" t="s">
        <v>274</v>
      </c>
      <c r="E101" t="s">
        <v>275</v>
      </c>
      <c r="F101" s="61">
        <v>45278</v>
      </c>
      <c r="G101" s="61">
        <v>45330</v>
      </c>
      <c r="L101">
        <v>201</v>
      </c>
      <c r="M101"/>
      <c r="N101"/>
      <c r="O101"/>
      <c r="P101"/>
      <c r="Q101">
        <v>22.2</v>
      </c>
      <c r="R101">
        <v>22.2</v>
      </c>
      <c r="S101"/>
      <c r="T101">
        <v>56</v>
      </c>
      <c r="U101">
        <v>2.13</v>
      </c>
      <c r="V101"/>
      <c r="W101">
        <v>2.27</v>
      </c>
      <c r="X101">
        <v>1.63</v>
      </c>
      <c r="Y101">
        <v>0.43</v>
      </c>
      <c r="Z101"/>
      <c r="AA101"/>
      <c r="AB101">
        <v>21.7</v>
      </c>
      <c r="AC101">
        <v>2.1800000000000002</v>
      </c>
      <c r="AD101"/>
      <c r="AE101">
        <v>5.01</v>
      </c>
      <c r="AF101"/>
      <c r="AG101">
        <v>0.52</v>
      </c>
      <c r="AH101"/>
      <c r="AI101"/>
      <c r="AJ101">
        <v>12.5</v>
      </c>
      <c r="AK101"/>
      <c r="AL101">
        <v>0.22</v>
      </c>
      <c r="AM101"/>
      <c r="AN101"/>
      <c r="AO101"/>
      <c r="AP101"/>
      <c r="AQ101"/>
      <c r="AR101">
        <v>8.94</v>
      </c>
      <c r="AS101">
        <v>10.3</v>
      </c>
      <c r="AT101"/>
      <c r="AU101"/>
      <c r="AV101"/>
      <c r="AW101"/>
      <c r="AX101">
        <v>2.52</v>
      </c>
      <c r="AY101">
        <v>2.52</v>
      </c>
      <c r="AZ101">
        <v>16.600000000000001</v>
      </c>
      <c r="BA101"/>
      <c r="BB101"/>
      <c r="BC101"/>
      <c r="BD101">
        <v>42.2</v>
      </c>
      <c r="BE101"/>
      <c r="BF101">
        <v>1.9</v>
      </c>
      <c r="BG101">
        <v>1.6</v>
      </c>
      <c r="BH101">
        <v>25</v>
      </c>
      <c r="BI101">
        <v>0.6</v>
      </c>
      <c r="BJ101">
        <v>0.32</v>
      </c>
      <c r="BK101">
        <v>0.32</v>
      </c>
      <c r="BL101"/>
      <c r="BM101">
        <v>6</v>
      </c>
      <c r="BN101">
        <v>0.57999999999999996</v>
      </c>
      <c r="BO101"/>
      <c r="BP101">
        <v>0.25</v>
      </c>
      <c r="BQ101">
        <v>1.62</v>
      </c>
      <c r="BR101">
        <v>1.62</v>
      </c>
      <c r="BS101">
        <v>1.62</v>
      </c>
      <c r="BT101">
        <v>409</v>
      </c>
      <c r="BU101">
        <v>1.9</v>
      </c>
      <c r="BV101">
        <v>15</v>
      </c>
      <c r="BW101">
        <v>1.51</v>
      </c>
      <c r="BX101"/>
      <c r="BY101">
        <v>184</v>
      </c>
      <c r="CP101" s="49"/>
    </row>
    <row r="102" spans="2:94" x14ac:dyDescent="0.25">
      <c r="B102" t="s">
        <v>337</v>
      </c>
      <c r="C102" t="s">
        <v>119</v>
      </c>
      <c r="D102" t="s">
        <v>274</v>
      </c>
      <c r="E102" t="s">
        <v>275</v>
      </c>
      <c r="F102" s="61">
        <v>45278</v>
      </c>
      <c r="G102" s="61">
        <v>45330</v>
      </c>
      <c r="L102">
        <v>441</v>
      </c>
      <c r="M102"/>
      <c r="N102"/>
      <c r="O102"/>
      <c r="P102"/>
      <c r="Q102">
        <v>269</v>
      </c>
      <c r="R102">
        <v>269</v>
      </c>
      <c r="S102"/>
      <c r="T102">
        <v>34</v>
      </c>
      <c r="U102">
        <v>1.78</v>
      </c>
      <c r="V102"/>
      <c r="W102">
        <v>7.96</v>
      </c>
      <c r="X102">
        <v>5.18</v>
      </c>
      <c r="Y102">
        <v>1.78</v>
      </c>
      <c r="Z102"/>
      <c r="AA102"/>
      <c r="AB102">
        <v>21.3</v>
      </c>
      <c r="AC102">
        <v>6.97</v>
      </c>
      <c r="AD102"/>
      <c r="AE102">
        <v>4.1100000000000003</v>
      </c>
      <c r="AF102"/>
      <c r="AG102">
        <v>1.65</v>
      </c>
      <c r="AH102"/>
      <c r="AI102"/>
      <c r="AJ102">
        <v>35.9</v>
      </c>
      <c r="AK102"/>
      <c r="AL102">
        <v>0.72</v>
      </c>
      <c r="AM102"/>
      <c r="AN102"/>
      <c r="AO102"/>
      <c r="AP102"/>
      <c r="AQ102"/>
      <c r="AR102">
        <v>6.64</v>
      </c>
      <c r="AS102">
        <v>37.1</v>
      </c>
      <c r="AT102"/>
      <c r="AU102"/>
      <c r="AV102"/>
      <c r="AW102"/>
      <c r="AX102">
        <v>8.7100000000000009</v>
      </c>
      <c r="AY102">
        <v>8.7100000000000009</v>
      </c>
      <c r="AZ102">
        <v>23.2</v>
      </c>
      <c r="BA102"/>
      <c r="BB102"/>
      <c r="BC102"/>
      <c r="BD102">
        <v>59.2</v>
      </c>
      <c r="BE102"/>
      <c r="BF102">
        <v>7.09</v>
      </c>
      <c r="BG102">
        <v>1.6</v>
      </c>
      <c r="BH102">
        <v>35.299999999999997</v>
      </c>
      <c r="BI102">
        <v>0.4</v>
      </c>
      <c r="BJ102">
        <v>1.1200000000000001</v>
      </c>
      <c r="BK102">
        <v>1.1200000000000001</v>
      </c>
      <c r="BL102"/>
      <c r="BM102">
        <v>4.21</v>
      </c>
      <c r="BN102">
        <v>0.47</v>
      </c>
      <c r="BO102"/>
      <c r="BP102">
        <v>0.72</v>
      </c>
      <c r="BQ102">
        <v>1.03</v>
      </c>
      <c r="BR102">
        <v>1.03</v>
      </c>
      <c r="BS102">
        <v>1.03</v>
      </c>
      <c r="BT102">
        <v>242</v>
      </c>
      <c r="BU102">
        <v>1.9</v>
      </c>
      <c r="BV102">
        <v>44.7</v>
      </c>
      <c r="BW102">
        <v>5.21</v>
      </c>
      <c r="BX102"/>
      <c r="BY102">
        <v>135</v>
      </c>
      <c r="CP102" s="49"/>
    </row>
    <row r="103" spans="2:94" x14ac:dyDescent="0.25">
      <c r="B103" t="s">
        <v>338</v>
      </c>
      <c r="C103" t="s">
        <v>119</v>
      </c>
      <c r="D103" t="s">
        <v>274</v>
      </c>
      <c r="E103" t="s">
        <v>275</v>
      </c>
      <c r="F103" s="61">
        <v>45278</v>
      </c>
      <c r="G103" s="61">
        <v>45330</v>
      </c>
      <c r="L103">
        <v>428</v>
      </c>
      <c r="M103"/>
      <c r="N103"/>
      <c r="O103"/>
      <c r="P103"/>
      <c r="Q103">
        <v>69.2</v>
      </c>
      <c r="R103">
        <v>69.2</v>
      </c>
      <c r="S103"/>
      <c r="T103">
        <v>37</v>
      </c>
      <c r="U103">
        <v>1.76</v>
      </c>
      <c r="V103"/>
      <c r="W103">
        <v>22.7</v>
      </c>
      <c r="X103">
        <v>14.35</v>
      </c>
      <c r="Y103">
        <v>5.89</v>
      </c>
      <c r="Z103"/>
      <c r="AA103"/>
      <c r="AB103">
        <v>19.8</v>
      </c>
      <c r="AC103">
        <v>21.3</v>
      </c>
      <c r="AD103"/>
      <c r="AE103">
        <v>2.89</v>
      </c>
      <c r="AF103"/>
      <c r="AG103">
        <v>4.63</v>
      </c>
      <c r="AH103"/>
      <c r="AI103"/>
      <c r="AJ103">
        <v>99.1</v>
      </c>
      <c r="AK103"/>
      <c r="AL103">
        <v>1.83</v>
      </c>
      <c r="AM103"/>
      <c r="AN103"/>
      <c r="AO103"/>
      <c r="AP103"/>
      <c r="AQ103"/>
      <c r="AR103">
        <v>5.7</v>
      </c>
      <c r="AS103">
        <v>111.5</v>
      </c>
      <c r="AT103"/>
      <c r="AU103"/>
      <c r="AV103"/>
      <c r="AW103"/>
      <c r="AX103">
        <v>25.6</v>
      </c>
      <c r="AY103">
        <v>25.6</v>
      </c>
      <c r="AZ103">
        <v>40.1</v>
      </c>
      <c r="BA103"/>
      <c r="BB103"/>
      <c r="BC103"/>
      <c r="BD103">
        <v>52.3</v>
      </c>
      <c r="BE103"/>
      <c r="BF103">
        <v>24.3</v>
      </c>
      <c r="BG103">
        <v>1.3</v>
      </c>
      <c r="BH103">
        <v>58.1</v>
      </c>
      <c r="BI103">
        <v>0.4</v>
      </c>
      <c r="BJ103">
        <v>3.44</v>
      </c>
      <c r="BK103">
        <v>3.44</v>
      </c>
      <c r="BL103"/>
      <c r="BM103">
        <v>3.47</v>
      </c>
      <c r="BN103">
        <v>0.44</v>
      </c>
      <c r="BO103"/>
      <c r="BP103">
        <v>1.89</v>
      </c>
      <c r="BQ103">
        <v>0.93</v>
      </c>
      <c r="BR103">
        <v>0.93</v>
      </c>
      <c r="BS103">
        <v>0.93</v>
      </c>
      <c r="BT103">
        <v>278</v>
      </c>
      <c r="BU103">
        <v>1.7</v>
      </c>
      <c r="BV103">
        <v>120</v>
      </c>
      <c r="BW103">
        <v>12.95</v>
      </c>
      <c r="BX103"/>
      <c r="BY103">
        <v>98</v>
      </c>
      <c r="CP103" s="49"/>
    </row>
    <row r="104" spans="2:94" x14ac:dyDescent="0.25">
      <c r="B104" t="s">
        <v>339</v>
      </c>
      <c r="C104" t="s">
        <v>119</v>
      </c>
      <c r="D104" t="s">
        <v>274</v>
      </c>
      <c r="E104" t="s">
        <v>275</v>
      </c>
      <c r="F104" s="61">
        <v>45278</v>
      </c>
      <c r="G104" s="61">
        <v>45330</v>
      </c>
      <c r="L104">
        <v>248</v>
      </c>
      <c r="M104"/>
      <c r="N104"/>
      <c r="O104"/>
      <c r="P104"/>
      <c r="Q104">
        <v>24.9</v>
      </c>
      <c r="R104">
        <v>24.9</v>
      </c>
      <c r="S104"/>
      <c r="T104">
        <v>34</v>
      </c>
      <c r="U104">
        <v>1.81</v>
      </c>
      <c r="V104"/>
      <c r="W104">
        <v>13.8</v>
      </c>
      <c r="X104">
        <v>8.69</v>
      </c>
      <c r="Y104">
        <v>2.62</v>
      </c>
      <c r="Z104"/>
      <c r="AA104"/>
      <c r="AB104">
        <v>18.5</v>
      </c>
      <c r="AC104">
        <v>11.35</v>
      </c>
      <c r="AD104"/>
      <c r="AE104">
        <v>2.44</v>
      </c>
      <c r="AF104"/>
      <c r="AG104">
        <v>2.82</v>
      </c>
      <c r="AH104"/>
      <c r="AI104"/>
      <c r="AJ104">
        <v>48.1</v>
      </c>
      <c r="AK104"/>
      <c r="AL104">
        <v>1.1000000000000001</v>
      </c>
      <c r="AM104"/>
      <c r="AN104"/>
      <c r="AO104"/>
      <c r="AP104"/>
      <c r="AQ104"/>
      <c r="AR104">
        <v>4.6100000000000003</v>
      </c>
      <c r="AS104">
        <v>48.2</v>
      </c>
      <c r="AT104"/>
      <c r="AU104"/>
      <c r="AV104"/>
      <c r="AW104"/>
      <c r="AX104">
        <v>10.75</v>
      </c>
      <c r="AY104">
        <v>10.75</v>
      </c>
      <c r="AZ104">
        <v>39.200000000000003</v>
      </c>
      <c r="BA104"/>
      <c r="BB104"/>
      <c r="BC104"/>
      <c r="BD104">
        <v>50.1</v>
      </c>
      <c r="BE104"/>
      <c r="BF104">
        <v>11.4</v>
      </c>
      <c r="BG104">
        <v>0.9</v>
      </c>
      <c r="BH104">
        <v>70.599999999999994</v>
      </c>
      <c r="BI104">
        <v>0.3</v>
      </c>
      <c r="BJ104">
        <v>1.89</v>
      </c>
      <c r="BK104">
        <v>1.89</v>
      </c>
      <c r="BL104"/>
      <c r="BM104">
        <v>3.3</v>
      </c>
      <c r="BN104">
        <v>0.37</v>
      </c>
      <c r="BO104"/>
      <c r="BP104">
        <v>1.26</v>
      </c>
      <c r="BQ104">
        <v>0.82</v>
      </c>
      <c r="BR104">
        <v>0.82</v>
      </c>
      <c r="BS104">
        <v>0.82</v>
      </c>
      <c r="BT104">
        <v>318</v>
      </c>
      <c r="BU104">
        <v>1.9</v>
      </c>
      <c r="BV104">
        <v>80</v>
      </c>
      <c r="BW104">
        <v>8.19</v>
      </c>
      <c r="BX104"/>
      <c r="BY104">
        <v>92</v>
      </c>
      <c r="CP104" s="49"/>
    </row>
    <row r="105" spans="2:94" x14ac:dyDescent="0.25">
      <c r="B105" t="s">
        <v>340</v>
      </c>
      <c r="C105" t="s">
        <v>119</v>
      </c>
      <c r="D105" t="s">
        <v>274</v>
      </c>
      <c r="E105" t="s">
        <v>275</v>
      </c>
      <c r="F105" s="61">
        <v>45278</v>
      </c>
      <c r="G105" s="61">
        <v>45330</v>
      </c>
      <c r="L105">
        <v>307</v>
      </c>
      <c r="M105"/>
      <c r="N105"/>
      <c r="O105"/>
      <c r="P105"/>
      <c r="Q105">
        <v>43.7</v>
      </c>
      <c r="R105">
        <v>43.7</v>
      </c>
      <c r="S105"/>
      <c r="T105">
        <v>30</v>
      </c>
      <c r="U105">
        <v>1.41</v>
      </c>
      <c r="V105"/>
      <c r="W105">
        <v>7.59</v>
      </c>
      <c r="X105">
        <v>5.16</v>
      </c>
      <c r="Y105">
        <v>1.64</v>
      </c>
      <c r="Z105"/>
      <c r="AA105"/>
      <c r="AB105">
        <v>18.8</v>
      </c>
      <c r="AC105">
        <v>6.48</v>
      </c>
      <c r="AD105"/>
      <c r="AE105">
        <v>2.4700000000000002</v>
      </c>
      <c r="AF105"/>
      <c r="AG105">
        <v>1.66</v>
      </c>
      <c r="AH105"/>
      <c r="AI105"/>
      <c r="AJ105">
        <v>29.6</v>
      </c>
      <c r="AK105"/>
      <c r="AL105">
        <v>0.72</v>
      </c>
      <c r="AM105"/>
      <c r="AN105"/>
      <c r="AO105"/>
      <c r="AP105"/>
      <c r="AQ105"/>
      <c r="AR105">
        <v>4.41</v>
      </c>
      <c r="AS105">
        <v>29.3</v>
      </c>
      <c r="AT105"/>
      <c r="AU105"/>
      <c r="AV105"/>
      <c r="AW105"/>
      <c r="AX105">
        <v>6.44</v>
      </c>
      <c r="AY105">
        <v>6.44</v>
      </c>
      <c r="AZ105">
        <v>30.5</v>
      </c>
      <c r="BA105"/>
      <c r="BB105"/>
      <c r="BC105"/>
      <c r="BD105">
        <v>44.7</v>
      </c>
      <c r="BE105"/>
      <c r="BF105">
        <v>6.24</v>
      </c>
      <c r="BG105">
        <v>0.9</v>
      </c>
      <c r="BH105">
        <v>99.8</v>
      </c>
      <c r="BI105">
        <v>0.3</v>
      </c>
      <c r="BJ105">
        <v>1.07</v>
      </c>
      <c r="BK105">
        <v>1.07</v>
      </c>
      <c r="BL105"/>
      <c r="BM105">
        <v>2.98</v>
      </c>
      <c r="BN105">
        <v>0.37</v>
      </c>
      <c r="BO105"/>
      <c r="BP105">
        <v>0.66</v>
      </c>
      <c r="BQ105">
        <v>0.76</v>
      </c>
      <c r="BR105">
        <v>0.76</v>
      </c>
      <c r="BS105">
        <v>0.76</v>
      </c>
      <c r="BT105">
        <v>205</v>
      </c>
      <c r="BU105">
        <v>1.8</v>
      </c>
      <c r="BV105">
        <v>48.9</v>
      </c>
      <c r="BW105">
        <v>4.3899999999999997</v>
      </c>
      <c r="BX105"/>
      <c r="BY105">
        <v>85</v>
      </c>
      <c r="CP105" s="49"/>
    </row>
    <row r="106" spans="2:94" x14ac:dyDescent="0.25">
      <c r="B106" t="s">
        <v>341</v>
      </c>
      <c r="C106" t="s">
        <v>119</v>
      </c>
      <c r="D106" t="s">
        <v>274</v>
      </c>
      <c r="E106" t="s">
        <v>275</v>
      </c>
      <c r="F106" s="61">
        <v>45278</v>
      </c>
      <c r="G106" s="61">
        <v>45330</v>
      </c>
      <c r="L106">
        <v>127</v>
      </c>
      <c r="M106"/>
      <c r="N106"/>
      <c r="O106"/>
      <c r="P106"/>
      <c r="Q106">
        <v>37.1</v>
      </c>
      <c r="R106">
        <v>37.1</v>
      </c>
      <c r="S106"/>
      <c r="T106">
        <v>53</v>
      </c>
      <c r="U106">
        <v>2.0699999999999998</v>
      </c>
      <c r="V106"/>
      <c r="W106">
        <v>4.7699999999999996</v>
      </c>
      <c r="X106">
        <v>2.7</v>
      </c>
      <c r="Y106">
        <v>0.85</v>
      </c>
      <c r="Z106"/>
      <c r="AA106"/>
      <c r="AB106">
        <v>17.600000000000001</v>
      </c>
      <c r="AC106">
        <v>3.93</v>
      </c>
      <c r="AD106"/>
      <c r="AE106">
        <v>10.35</v>
      </c>
      <c r="AF106"/>
      <c r="AG106">
        <v>0.89</v>
      </c>
      <c r="AH106"/>
      <c r="AI106"/>
      <c r="AJ106">
        <v>21</v>
      </c>
      <c r="AK106"/>
      <c r="AL106">
        <v>0.32</v>
      </c>
      <c r="AM106"/>
      <c r="AN106"/>
      <c r="AO106"/>
      <c r="AP106"/>
      <c r="AQ106"/>
      <c r="AR106">
        <v>15.4</v>
      </c>
      <c r="AS106">
        <v>21.7</v>
      </c>
      <c r="AT106"/>
      <c r="AU106"/>
      <c r="AV106"/>
      <c r="AW106"/>
      <c r="AX106">
        <v>5.35</v>
      </c>
      <c r="AY106">
        <v>5.35</v>
      </c>
      <c r="AZ106">
        <v>18.600000000000001</v>
      </c>
      <c r="BA106"/>
      <c r="BB106"/>
      <c r="BC106"/>
      <c r="BD106">
        <v>35.6</v>
      </c>
      <c r="BE106"/>
      <c r="BF106">
        <v>4.4000000000000004</v>
      </c>
      <c r="BG106">
        <v>1.7</v>
      </c>
      <c r="BH106">
        <v>16.8</v>
      </c>
      <c r="BI106">
        <v>0.9</v>
      </c>
      <c r="BJ106">
        <v>0.57999999999999996</v>
      </c>
      <c r="BK106">
        <v>0.57999999999999996</v>
      </c>
      <c r="BL106"/>
      <c r="BM106">
        <v>9.9499999999999993</v>
      </c>
      <c r="BN106">
        <v>0.88</v>
      </c>
      <c r="BO106"/>
      <c r="BP106">
        <v>0.4</v>
      </c>
      <c r="BQ106">
        <v>2.0099999999999998</v>
      </c>
      <c r="BR106">
        <v>2.0099999999999998</v>
      </c>
      <c r="BS106">
        <v>2.0099999999999998</v>
      </c>
      <c r="BT106">
        <v>502</v>
      </c>
      <c r="BU106">
        <v>3.1</v>
      </c>
      <c r="BV106">
        <v>24</v>
      </c>
      <c r="BW106">
        <v>2.62</v>
      </c>
      <c r="BX106"/>
      <c r="BY106">
        <v>394</v>
      </c>
      <c r="CP106" s="49"/>
    </row>
    <row r="107" spans="2:94" x14ac:dyDescent="0.25">
      <c r="B107" t="s">
        <v>342</v>
      </c>
      <c r="C107" t="s">
        <v>119</v>
      </c>
      <c r="D107" t="s">
        <v>274</v>
      </c>
      <c r="E107" t="s">
        <v>275</v>
      </c>
      <c r="F107" s="61">
        <v>45278</v>
      </c>
      <c r="G107" s="61">
        <v>45330</v>
      </c>
      <c r="L107">
        <v>311</v>
      </c>
      <c r="M107"/>
      <c r="N107"/>
      <c r="O107"/>
      <c r="P107"/>
      <c r="Q107">
        <v>21.4</v>
      </c>
      <c r="R107">
        <v>21.4</v>
      </c>
      <c r="S107"/>
      <c r="T107">
        <v>25</v>
      </c>
      <c r="U107">
        <v>2.2599999999999998</v>
      </c>
      <c r="V107"/>
      <c r="W107">
        <v>2.93</v>
      </c>
      <c r="X107">
        <v>1.9</v>
      </c>
      <c r="Y107">
        <v>0.56999999999999995</v>
      </c>
      <c r="Z107"/>
      <c r="AA107"/>
      <c r="AB107">
        <v>21.9</v>
      </c>
      <c r="AC107">
        <v>2.36</v>
      </c>
      <c r="AD107"/>
      <c r="AE107">
        <v>6.77</v>
      </c>
      <c r="AF107"/>
      <c r="AG107">
        <v>0.61</v>
      </c>
      <c r="AH107"/>
      <c r="AI107"/>
      <c r="AJ107">
        <v>13.3</v>
      </c>
      <c r="AK107"/>
      <c r="AL107">
        <v>0.28999999999999998</v>
      </c>
      <c r="AM107"/>
      <c r="AN107"/>
      <c r="AO107"/>
      <c r="AP107"/>
      <c r="AQ107"/>
      <c r="AR107">
        <v>10.050000000000001</v>
      </c>
      <c r="AS107">
        <v>11.8</v>
      </c>
      <c r="AT107"/>
      <c r="AU107"/>
      <c r="AV107"/>
      <c r="AW107"/>
      <c r="AX107">
        <v>2.95</v>
      </c>
      <c r="AY107">
        <v>2.95</v>
      </c>
      <c r="AZ107">
        <v>20</v>
      </c>
      <c r="BA107"/>
      <c r="BB107"/>
      <c r="BC107"/>
      <c r="BD107">
        <v>46.4</v>
      </c>
      <c r="BE107"/>
      <c r="BF107">
        <v>2.6</v>
      </c>
      <c r="BG107">
        <v>1.6</v>
      </c>
      <c r="BH107">
        <v>17.5</v>
      </c>
      <c r="BI107">
        <v>0.7</v>
      </c>
      <c r="BJ107">
        <v>0.39</v>
      </c>
      <c r="BK107">
        <v>0.39</v>
      </c>
      <c r="BL107"/>
      <c r="BM107">
        <v>6.41</v>
      </c>
      <c r="BN107">
        <v>0.66</v>
      </c>
      <c r="BO107"/>
      <c r="BP107">
        <v>0.27</v>
      </c>
      <c r="BQ107">
        <v>1.72</v>
      </c>
      <c r="BR107">
        <v>1.72</v>
      </c>
      <c r="BS107">
        <v>1.72</v>
      </c>
      <c r="BT107">
        <v>342</v>
      </c>
      <c r="BU107">
        <v>1.8</v>
      </c>
      <c r="BV107">
        <v>17</v>
      </c>
      <c r="BW107">
        <v>1.82</v>
      </c>
      <c r="BX107"/>
      <c r="BY107">
        <v>253</v>
      </c>
      <c r="CP107" s="49"/>
    </row>
    <row r="108" spans="2:94" x14ac:dyDescent="0.25">
      <c r="B108" t="s">
        <v>343</v>
      </c>
      <c r="C108" t="s">
        <v>119</v>
      </c>
      <c r="D108" t="s">
        <v>274</v>
      </c>
      <c r="E108" t="s">
        <v>275</v>
      </c>
      <c r="F108" s="61">
        <v>45278</v>
      </c>
      <c r="G108" s="61">
        <v>45330</v>
      </c>
      <c r="L108">
        <v>455</v>
      </c>
      <c r="M108"/>
      <c r="N108"/>
      <c r="O108"/>
      <c r="P108"/>
      <c r="Q108">
        <v>127.5</v>
      </c>
      <c r="R108">
        <v>127.5</v>
      </c>
      <c r="S108"/>
      <c r="T108">
        <v>22</v>
      </c>
      <c r="U108">
        <v>2.1</v>
      </c>
      <c r="V108"/>
      <c r="W108">
        <v>4.79</v>
      </c>
      <c r="X108">
        <v>3.05</v>
      </c>
      <c r="Y108">
        <v>0.85</v>
      </c>
      <c r="Z108"/>
      <c r="AA108"/>
      <c r="AB108">
        <v>26.4</v>
      </c>
      <c r="AC108">
        <v>3.38</v>
      </c>
      <c r="AD108"/>
      <c r="AE108">
        <v>4.13</v>
      </c>
      <c r="AF108"/>
      <c r="AG108">
        <v>0.96</v>
      </c>
      <c r="AH108"/>
      <c r="AI108"/>
      <c r="AJ108">
        <v>20.5</v>
      </c>
      <c r="AK108"/>
      <c r="AL108">
        <v>0.42</v>
      </c>
      <c r="AM108"/>
      <c r="AN108"/>
      <c r="AO108"/>
      <c r="AP108"/>
      <c r="AQ108"/>
      <c r="AR108">
        <v>7.25</v>
      </c>
      <c r="AS108">
        <v>19.3</v>
      </c>
      <c r="AT108"/>
      <c r="AU108"/>
      <c r="AV108"/>
      <c r="AW108"/>
      <c r="AX108">
        <v>4.6500000000000004</v>
      </c>
      <c r="AY108">
        <v>4.6500000000000004</v>
      </c>
      <c r="AZ108">
        <v>17.7</v>
      </c>
      <c r="BA108"/>
      <c r="BB108"/>
      <c r="BC108"/>
      <c r="BD108">
        <v>73</v>
      </c>
      <c r="BE108"/>
      <c r="BF108">
        <v>4.17</v>
      </c>
      <c r="BG108">
        <v>2</v>
      </c>
      <c r="BH108">
        <v>25.5</v>
      </c>
      <c r="BI108">
        <v>0.4</v>
      </c>
      <c r="BJ108">
        <v>0.68</v>
      </c>
      <c r="BK108">
        <v>0.68</v>
      </c>
      <c r="BL108"/>
      <c r="BM108">
        <v>5.65</v>
      </c>
      <c r="BN108">
        <v>0.52</v>
      </c>
      <c r="BO108"/>
      <c r="BP108">
        <v>0.44</v>
      </c>
      <c r="BQ108">
        <v>1.36</v>
      </c>
      <c r="BR108">
        <v>1.36</v>
      </c>
      <c r="BS108">
        <v>1.36</v>
      </c>
      <c r="BT108">
        <v>434</v>
      </c>
      <c r="BU108">
        <v>1.4</v>
      </c>
      <c r="BV108">
        <v>25.6</v>
      </c>
      <c r="BW108">
        <v>3.15</v>
      </c>
      <c r="BX108"/>
      <c r="BY108">
        <v>145</v>
      </c>
      <c r="CP108" s="49"/>
    </row>
    <row r="109" spans="2:94" x14ac:dyDescent="0.25">
      <c r="B109" t="s">
        <v>344</v>
      </c>
      <c r="C109" t="s">
        <v>119</v>
      </c>
      <c r="D109" t="s">
        <v>274</v>
      </c>
      <c r="E109" t="s">
        <v>275</v>
      </c>
      <c r="F109" s="61">
        <v>45278</v>
      </c>
      <c r="G109" s="61">
        <v>45330</v>
      </c>
      <c r="L109">
        <v>397</v>
      </c>
      <c r="M109"/>
      <c r="N109"/>
      <c r="O109"/>
      <c r="P109"/>
      <c r="Q109">
        <v>40.4</v>
      </c>
      <c r="R109">
        <v>40.4</v>
      </c>
      <c r="S109"/>
      <c r="T109">
        <v>36</v>
      </c>
      <c r="U109">
        <v>2.2999999999999998</v>
      </c>
      <c r="V109"/>
      <c r="W109">
        <v>7.98</v>
      </c>
      <c r="X109">
        <v>4.5199999999999996</v>
      </c>
      <c r="Y109">
        <v>1.79</v>
      </c>
      <c r="Z109"/>
      <c r="AA109"/>
      <c r="AB109">
        <v>25.6</v>
      </c>
      <c r="AC109">
        <v>6.68</v>
      </c>
      <c r="AD109"/>
      <c r="AE109">
        <v>3.84</v>
      </c>
      <c r="AF109"/>
      <c r="AG109">
        <v>1.51</v>
      </c>
      <c r="AH109"/>
      <c r="AI109"/>
      <c r="AJ109">
        <v>37.1</v>
      </c>
      <c r="AK109"/>
      <c r="AL109">
        <v>0.64</v>
      </c>
      <c r="AM109"/>
      <c r="AN109"/>
      <c r="AO109"/>
      <c r="AP109"/>
      <c r="AQ109"/>
      <c r="AR109">
        <v>7.46</v>
      </c>
      <c r="AS109">
        <v>37.1</v>
      </c>
      <c r="AT109"/>
      <c r="AU109"/>
      <c r="AV109"/>
      <c r="AW109"/>
      <c r="AX109">
        <v>8.7899999999999991</v>
      </c>
      <c r="AY109">
        <v>8.7899999999999991</v>
      </c>
      <c r="AZ109">
        <v>26.1</v>
      </c>
      <c r="BA109"/>
      <c r="BB109"/>
      <c r="BC109"/>
      <c r="BD109">
        <v>69.599999999999994</v>
      </c>
      <c r="BE109"/>
      <c r="BF109">
        <v>7.92</v>
      </c>
      <c r="BG109">
        <v>1.7</v>
      </c>
      <c r="BH109">
        <v>34</v>
      </c>
      <c r="BI109">
        <v>0.5</v>
      </c>
      <c r="BJ109">
        <v>1.1599999999999999</v>
      </c>
      <c r="BK109">
        <v>1.1599999999999999</v>
      </c>
      <c r="BL109"/>
      <c r="BM109">
        <v>5.39</v>
      </c>
      <c r="BN109">
        <v>0.54</v>
      </c>
      <c r="BO109"/>
      <c r="BP109">
        <v>0.7</v>
      </c>
      <c r="BQ109">
        <v>1.48</v>
      </c>
      <c r="BR109">
        <v>1.48</v>
      </c>
      <c r="BS109">
        <v>1.48</v>
      </c>
      <c r="BT109">
        <v>341</v>
      </c>
      <c r="BU109">
        <v>1</v>
      </c>
      <c r="BV109">
        <v>38.1</v>
      </c>
      <c r="BW109">
        <v>4.3</v>
      </c>
      <c r="BX109"/>
      <c r="BY109">
        <v>136</v>
      </c>
      <c r="CP109" s="49"/>
    </row>
    <row r="110" spans="2:94" x14ac:dyDescent="0.25">
      <c r="B110" t="s">
        <v>345</v>
      </c>
      <c r="C110" t="s">
        <v>119</v>
      </c>
      <c r="D110" t="s">
        <v>274</v>
      </c>
      <c r="E110" t="s">
        <v>275</v>
      </c>
      <c r="F110" s="61">
        <v>45278</v>
      </c>
      <c r="G110" s="61">
        <v>45330</v>
      </c>
      <c r="L110">
        <v>424</v>
      </c>
      <c r="M110"/>
      <c r="N110"/>
      <c r="O110"/>
      <c r="P110"/>
      <c r="Q110">
        <v>54.7</v>
      </c>
      <c r="R110">
        <v>54.7</v>
      </c>
      <c r="S110"/>
      <c r="T110">
        <v>19</v>
      </c>
      <c r="U110">
        <v>1.79</v>
      </c>
      <c r="V110"/>
      <c r="W110">
        <v>29</v>
      </c>
      <c r="X110">
        <v>15.15</v>
      </c>
      <c r="Y110">
        <v>8.56</v>
      </c>
      <c r="Z110"/>
      <c r="AA110"/>
      <c r="AB110">
        <v>24.6</v>
      </c>
      <c r="AC110">
        <v>29.3</v>
      </c>
      <c r="AD110"/>
      <c r="AE110">
        <v>3.21</v>
      </c>
      <c r="AF110"/>
      <c r="AG110">
        <v>5.17</v>
      </c>
      <c r="AH110"/>
      <c r="AI110"/>
      <c r="AJ110">
        <v>159.5</v>
      </c>
      <c r="AK110"/>
      <c r="AL110">
        <v>2.0099999999999998</v>
      </c>
      <c r="AM110"/>
      <c r="AN110"/>
      <c r="AO110"/>
      <c r="AP110"/>
      <c r="AQ110"/>
      <c r="AR110">
        <v>5.96</v>
      </c>
      <c r="AS110">
        <v>173</v>
      </c>
      <c r="AT110"/>
      <c r="AU110"/>
      <c r="AV110"/>
      <c r="AW110"/>
      <c r="AX110">
        <v>43.4</v>
      </c>
      <c r="AY110">
        <v>43.4</v>
      </c>
      <c r="AZ110">
        <v>48.4</v>
      </c>
      <c r="BA110"/>
      <c r="BB110"/>
      <c r="BC110"/>
      <c r="BD110">
        <v>58.3</v>
      </c>
      <c r="BE110"/>
      <c r="BF110">
        <v>34.299999999999997</v>
      </c>
      <c r="BG110">
        <v>1.5</v>
      </c>
      <c r="BH110">
        <v>90.6</v>
      </c>
      <c r="BI110">
        <v>0.4</v>
      </c>
      <c r="BJ110">
        <v>4.6900000000000004</v>
      </c>
      <c r="BK110">
        <v>4.6900000000000004</v>
      </c>
      <c r="BL110"/>
      <c r="BM110">
        <v>4.42</v>
      </c>
      <c r="BN110">
        <v>0.52</v>
      </c>
      <c r="BO110"/>
      <c r="BP110">
        <v>2.0099999999999998</v>
      </c>
      <c r="BQ110">
        <v>1.54</v>
      </c>
      <c r="BR110">
        <v>1.54</v>
      </c>
      <c r="BS110">
        <v>1.54</v>
      </c>
      <c r="BT110">
        <v>372</v>
      </c>
      <c r="BU110">
        <v>1.1000000000000001</v>
      </c>
      <c r="BV110">
        <v>99.7</v>
      </c>
      <c r="BW110">
        <v>13.05</v>
      </c>
      <c r="BX110"/>
      <c r="BY110">
        <v>118</v>
      </c>
      <c r="CP110" s="49"/>
    </row>
    <row r="111" spans="2:94" x14ac:dyDescent="0.25">
      <c r="B111" t="s">
        <v>346</v>
      </c>
      <c r="C111" t="s">
        <v>119</v>
      </c>
      <c r="D111" t="s">
        <v>274</v>
      </c>
      <c r="E111" t="s">
        <v>275</v>
      </c>
      <c r="F111" s="61">
        <v>45278</v>
      </c>
      <c r="G111" s="61">
        <v>45330</v>
      </c>
      <c r="L111">
        <v>300</v>
      </c>
      <c r="M111"/>
      <c r="N111"/>
      <c r="O111"/>
      <c r="P111"/>
      <c r="Q111">
        <v>37.9</v>
      </c>
      <c r="R111">
        <v>37.9</v>
      </c>
      <c r="S111"/>
      <c r="T111">
        <v>15</v>
      </c>
      <c r="U111">
        <v>2.86</v>
      </c>
      <c r="V111"/>
      <c r="W111">
        <v>12.15</v>
      </c>
      <c r="X111">
        <v>7.9</v>
      </c>
      <c r="Y111">
        <v>2.58</v>
      </c>
      <c r="Z111"/>
      <c r="AA111"/>
      <c r="AB111">
        <v>22.8</v>
      </c>
      <c r="AC111">
        <v>10.75</v>
      </c>
      <c r="AD111"/>
      <c r="AE111">
        <v>3.1</v>
      </c>
      <c r="AF111"/>
      <c r="AG111">
        <v>2.44</v>
      </c>
      <c r="AH111"/>
      <c r="AI111"/>
      <c r="AJ111">
        <v>50.6</v>
      </c>
      <c r="AK111"/>
      <c r="AL111">
        <v>1.02</v>
      </c>
      <c r="AM111"/>
      <c r="AN111"/>
      <c r="AO111"/>
      <c r="AP111"/>
      <c r="AQ111"/>
      <c r="AR111">
        <v>6.33</v>
      </c>
      <c r="AS111">
        <v>47.1</v>
      </c>
      <c r="AT111"/>
      <c r="AU111"/>
      <c r="AV111"/>
      <c r="AW111"/>
      <c r="AX111">
        <v>11.05</v>
      </c>
      <c r="AY111">
        <v>11.05</v>
      </c>
      <c r="AZ111">
        <v>49.8</v>
      </c>
      <c r="BA111"/>
      <c r="BB111"/>
      <c r="BC111"/>
      <c r="BD111">
        <v>60.9</v>
      </c>
      <c r="BE111"/>
      <c r="BF111">
        <v>9.58</v>
      </c>
      <c r="BG111">
        <v>2</v>
      </c>
      <c r="BH111">
        <v>65</v>
      </c>
      <c r="BI111">
        <v>0.4</v>
      </c>
      <c r="BJ111">
        <v>1.84</v>
      </c>
      <c r="BK111">
        <v>1.84</v>
      </c>
      <c r="BL111"/>
      <c r="BM111">
        <v>4.43</v>
      </c>
      <c r="BN111">
        <v>0.53</v>
      </c>
      <c r="BO111"/>
      <c r="BP111">
        <v>0.97</v>
      </c>
      <c r="BQ111">
        <v>1.1000000000000001</v>
      </c>
      <c r="BR111">
        <v>1.1000000000000001</v>
      </c>
      <c r="BS111">
        <v>1.1000000000000001</v>
      </c>
      <c r="BT111">
        <v>377</v>
      </c>
      <c r="BU111">
        <v>1.2</v>
      </c>
      <c r="BV111">
        <v>58.5</v>
      </c>
      <c r="BW111">
        <v>6.33</v>
      </c>
      <c r="BX111"/>
      <c r="BY111">
        <v>121</v>
      </c>
      <c r="CP111" s="49"/>
    </row>
    <row r="112" spans="2:94" x14ac:dyDescent="0.25">
      <c r="B112" t="s">
        <v>347</v>
      </c>
      <c r="C112" t="s">
        <v>119</v>
      </c>
      <c r="D112" t="s">
        <v>274</v>
      </c>
      <c r="E112" t="s">
        <v>275</v>
      </c>
      <c r="F112" s="61">
        <v>45278</v>
      </c>
      <c r="G112" s="61">
        <v>45330</v>
      </c>
      <c r="L112">
        <v>187.5</v>
      </c>
      <c r="M112"/>
      <c r="N112"/>
      <c r="O112"/>
      <c r="P112"/>
      <c r="Q112">
        <v>34.4</v>
      </c>
      <c r="R112">
        <v>34.4</v>
      </c>
      <c r="S112"/>
      <c r="T112">
        <v>36</v>
      </c>
      <c r="U112">
        <v>2.84</v>
      </c>
      <c r="V112"/>
      <c r="W112">
        <v>6.62</v>
      </c>
      <c r="X112">
        <v>3.82</v>
      </c>
      <c r="Y112">
        <v>1.55</v>
      </c>
      <c r="Z112"/>
      <c r="AA112"/>
      <c r="AB112">
        <v>18.3</v>
      </c>
      <c r="AC112">
        <v>6.13</v>
      </c>
      <c r="AD112"/>
      <c r="AE112">
        <v>6.49</v>
      </c>
      <c r="AF112"/>
      <c r="AG112">
        <v>1.21</v>
      </c>
      <c r="AH112"/>
      <c r="AI112"/>
      <c r="AJ112">
        <v>30.5</v>
      </c>
      <c r="AK112"/>
      <c r="AL112">
        <v>0.56000000000000005</v>
      </c>
      <c r="AM112"/>
      <c r="AN112"/>
      <c r="AO112"/>
      <c r="AP112"/>
      <c r="AQ112"/>
      <c r="AR112">
        <v>11.1</v>
      </c>
      <c r="AS112">
        <v>31.7</v>
      </c>
      <c r="AT112"/>
      <c r="AU112"/>
      <c r="AV112"/>
      <c r="AW112"/>
      <c r="AX112">
        <v>7.8</v>
      </c>
      <c r="AY112">
        <v>7.8</v>
      </c>
      <c r="AZ112">
        <v>35.1</v>
      </c>
      <c r="BA112"/>
      <c r="BB112"/>
      <c r="BC112"/>
      <c r="BD112">
        <v>34.4</v>
      </c>
      <c r="BE112"/>
      <c r="BF112">
        <v>6.21</v>
      </c>
      <c r="BG112">
        <v>1.9</v>
      </c>
      <c r="BH112">
        <v>31.3</v>
      </c>
      <c r="BI112">
        <v>0.8</v>
      </c>
      <c r="BJ112">
        <v>0.99</v>
      </c>
      <c r="BK112">
        <v>0.99</v>
      </c>
      <c r="BL112"/>
      <c r="BM112">
        <v>7.38</v>
      </c>
      <c r="BN112">
        <v>0.7</v>
      </c>
      <c r="BO112"/>
      <c r="BP112">
        <v>0.54</v>
      </c>
      <c r="BQ112">
        <v>1.68</v>
      </c>
      <c r="BR112">
        <v>1.68</v>
      </c>
      <c r="BS112">
        <v>1.68</v>
      </c>
      <c r="BT112">
        <v>411</v>
      </c>
      <c r="BU112">
        <v>2.1</v>
      </c>
      <c r="BV112">
        <v>33.299999999999997</v>
      </c>
      <c r="BW112">
        <v>3.49</v>
      </c>
      <c r="BX112"/>
      <c r="BY112">
        <v>246</v>
      </c>
      <c r="CP112" s="49"/>
    </row>
    <row r="113" spans="2:94" x14ac:dyDescent="0.25">
      <c r="B113" t="s">
        <v>348</v>
      </c>
      <c r="C113" t="s">
        <v>119</v>
      </c>
      <c r="D113" t="s">
        <v>274</v>
      </c>
      <c r="E113" t="s">
        <v>275</v>
      </c>
      <c r="F113" s="61">
        <v>45278</v>
      </c>
      <c r="G113" s="61">
        <v>45330</v>
      </c>
      <c r="L113">
        <v>253</v>
      </c>
      <c r="M113"/>
      <c r="N113"/>
      <c r="O113"/>
      <c r="P113"/>
      <c r="Q113">
        <v>48.7</v>
      </c>
      <c r="R113">
        <v>48.7</v>
      </c>
      <c r="S113"/>
      <c r="T113">
        <v>21</v>
      </c>
      <c r="U113">
        <v>1.6</v>
      </c>
      <c r="V113"/>
      <c r="W113">
        <v>6.84</v>
      </c>
      <c r="X113">
        <v>4.32</v>
      </c>
      <c r="Y113">
        <v>1.26</v>
      </c>
      <c r="Z113"/>
      <c r="AA113"/>
      <c r="AB113">
        <v>17.7</v>
      </c>
      <c r="AC113">
        <v>5.4</v>
      </c>
      <c r="AD113"/>
      <c r="AE113">
        <v>5.0199999999999996</v>
      </c>
      <c r="AF113"/>
      <c r="AG113">
        <v>1.43</v>
      </c>
      <c r="AH113"/>
      <c r="AI113"/>
      <c r="AJ113">
        <v>20.8</v>
      </c>
      <c r="AK113"/>
      <c r="AL113">
        <v>0.65</v>
      </c>
      <c r="AM113"/>
      <c r="AN113"/>
      <c r="AO113"/>
      <c r="AP113"/>
      <c r="AQ113"/>
      <c r="AR113">
        <v>8.42</v>
      </c>
      <c r="AS113">
        <v>22.7</v>
      </c>
      <c r="AT113"/>
      <c r="AU113"/>
      <c r="AV113"/>
      <c r="AW113"/>
      <c r="AX113">
        <v>5.13</v>
      </c>
      <c r="AY113">
        <v>5.13</v>
      </c>
      <c r="AZ113">
        <v>34.1</v>
      </c>
      <c r="BA113"/>
      <c r="BB113"/>
      <c r="BC113"/>
      <c r="BD113">
        <v>48.9</v>
      </c>
      <c r="BE113"/>
      <c r="BF113">
        <v>5</v>
      </c>
      <c r="BG113">
        <v>1.8</v>
      </c>
      <c r="BH113">
        <v>86.9</v>
      </c>
      <c r="BI113">
        <v>0.6</v>
      </c>
      <c r="BJ113">
        <v>0.95</v>
      </c>
      <c r="BK113">
        <v>0.95</v>
      </c>
      <c r="BL113"/>
      <c r="BM113">
        <v>6.31</v>
      </c>
      <c r="BN113">
        <v>0.64</v>
      </c>
      <c r="BO113"/>
      <c r="BP113">
        <v>0.63</v>
      </c>
      <c r="BQ113">
        <v>1.55</v>
      </c>
      <c r="BR113">
        <v>1.55</v>
      </c>
      <c r="BS113">
        <v>1.55</v>
      </c>
      <c r="BT113">
        <v>429</v>
      </c>
      <c r="BU113">
        <v>1.9</v>
      </c>
      <c r="BV113">
        <v>37.700000000000003</v>
      </c>
      <c r="BW113">
        <v>4.03</v>
      </c>
      <c r="BX113"/>
      <c r="BY113">
        <v>181</v>
      </c>
      <c r="CP113" s="49"/>
    </row>
    <row r="114" spans="2:94" x14ac:dyDescent="0.25">
      <c r="B114" t="s">
        <v>629</v>
      </c>
      <c r="C114" t="s">
        <v>119</v>
      </c>
      <c r="D114" t="s">
        <v>630</v>
      </c>
      <c r="E114" t="s">
        <v>631</v>
      </c>
      <c r="F114" s="61">
        <v>45275</v>
      </c>
      <c r="G114" s="61">
        <v>45291</v>
      </c>
      <c r="L114">
        <v>130</v>
      </c>
      <c r="M114"/>
      <c r="N114"/>
      <c r="O114"/>
      <c r="P114"/>
      <c r="Q114">
        <v>31.7</v>
      </c>
      <c r="R114">
        <v>31.7</v>
      </c>
      <c r="S114"/>
      <c r="T114">
        <v>52</v>
      </c>
      <c r="U114">
        <v>2.2599999999999998</v>
      </c>
      <c r="V114"/>
      <c r="W114">
        <v>3.6</v>
      </c>
      <c r="X114">
        <v>2.25</v>
      </c>
      <c r="Y114">
        <v>0.8</v>
      </c>
      <c r="Z114"/>
      <c r="AA114"/>
      <c r="AB114">
        <v>22.6</v>
      </c>
      <c r="AC114">
        <v>3.13</v>
      </c>
      <c r="AD114"/>
      <c r="AE114">
        <v>7.59</v>
      </c>
      <c r="AF114"/>
      <c r="AG114">
        <v>0.8</v>
      </c>
      <c r="AH114"/>
      <c r="AI114"/>
      <c r="AJ114">
        <v>15.6</v>
      </c>
      <c r="AK114"/>
      <c r="AL114">
        <v>0.31</v>
      </c>
      <c r="AM114"/>
      <c r="AN114"/>
      <c r="AO114"/>
      <c r="AP114"/>
      <c r="AQ114"/>
      <c r="AR114">
        <v>11.85</v>
      </c>
      <c r="AS114">
        <v>15.4</v>
      </c>
      <c r="AT114"/>
      <c r="AU114"/>
      <c r="AV114"/>
      <c r="AW114"/>
      <c r="AX114">
        <v>3.98</v>
      </c>
      <c r="AY114">
        <v>3.98</v>
      </c>
      <c r="AZ114">
        <v>20.7</v>
      </c>
      <c r="BA114"/>
      <c r="BB114"/>
      <c r="BC114"/>
      <c r="BD114">
        <v>42.6</v>
      </c>
      <c r="BE114"/>
      <c r="BF114">
        <v>2.74</v>
      </c>
      <c r="BG114">
        <v>2.4</v>
      </c>
      <c r="BH114">
        <v>16.8</v>
      </c>
      <c r="BI114">
        <v>0.8</v>
      </c>
      <c r="BJ114">
        <v>0.56000000000000005</v>
      </c>
      <c r="BK114">
        <v>0.56000000000000005</v>
      </c>
      <c r="BL114"/>
      <c r="BM114">
        <v>9.14</v>
      </c>
      <c r="BN114">
        <v>0.85</v>
      </c>
      <c r="BO114"/>
      <c r="BP114">
        <v>0.3</v>
      </c>
      <c r="BQ114">
        <v>1.98</v>
      </c>
      <c r="BR114">
        <v>1.98</v>
      </c>
      <c r="BS114">
        <v>1.98</v>
      </c>
      <c r="BT114">
        <v>572</v>
      </c>
      <c r="BU114">
        <v>2</v>
      </c>
      <c r="BV114">
        <v>18</v>
      </c>
      <c r="BW114">
        <v>2.33</v>
      </c>
      <c r="BX114"/>
      <c r="BY114">
        <v>272</v>
      </c>
      <c r="CP114" s="49"/>
    </row>
    <row r="115" spans="2:94" x14ac:dyDescent="0.25">
      <c r="B115" t="s">
        <v>632</v>
      </c>
      <c r="C115" t="s">
        <v>119</v>
      </c>
      <c r="D115" t="s">
        <v>630</v>
      </c>
      <c r="E115" t="s">
        <v>631</v>
      </c>
      <c r="F115" s="61">
        <v>45275</v>
      </c>
      <c r="G115" s="61">
        <v>45291</v>
      </c>
      <c r="L115">
        <v>275</v>
      </c>
      <c r="M115"/>
      <c r="N115"/>
      <c r="O115"/>
      <c r="P115"/>
      <c r="Q115">
        <v>24.1</v>
      </c>
      <c r="R115">
        <v>24.1</v>
      </c>
      <c r="S115"/>
      <c r="T115">
        <v>20</v>
      </c>
      <c r="U115">
        <v>1.84</v>
      </c>
      <c r="V115"/>
      <c r="W115">
        <v>2.94</v>
      </c>
      <c r="X115">
        <v>1.9</v>
      </c>
      <c r="Y115">
        <v>0.65</v>
      </c>
      <c r="Z115"/>
      <c r="AA115"/>
      <c r="AB115">
        <v>23.5</v>
      </c>
      <c r="AC115">
        <v>2.72</v>
      </c>
      <c r="AD115"/>
      <c r="AE115">
        <v>5.31</v>
      </c>
      <c r="AF115"/>
      <c r="AG115">
        <v>0.61</v>
      </c>
      <c r="AH115"/>
      <c r="AI115"/>
      <c r="AJ115">
        <v>10.8</v>
      </c>
      <c r="AK115"/>
      <c r="AL115">
        <v>0.27</v>
      </c>
      <c r="AM115"/>
      <c r="AN115"/>
      <c r="AO115"/>
      <c r="AP115"/>
      <c r="AQ115"/>
      <c r="AR115">
        <v>9.5</v>
      </c>
      <c r="AS115">
        <v>10.4</v>
      </c>
      <c r="AT115"/>
      <c r="AU115"/>
      <c r="AV115"/>
      <c r="AW115"/>
      <c r="AX115">
        <v>2.65</v>
      </c>
      <c r="AY115">
        <v>2.65</v>
      </c>
      <c r="AZ115">
        <v>25.3</v>
      </c>
      <c r="BA115"/>
      <c r="BB115"/>
      <c r="BC115"/>
      <c r="BD115">
        <v>41.8</v>
      </c>
      <c r="BE115"/>
      <c r="BF115">
        <v>2.63</v>
      </c>
      <c r="BG115">
        <v>1.6</v>
      </c>
      <c r="BH115">
        <v>56.4</v>
      </c>
      <c r="BI115">
        <v>0.7</v>
      </c>
      <c r="BJ115">
        <v>0.42</v>
      </c>
      <c r="BK115">
        <v>0.42</v>
      </c>
      <c r="BL115"/>
      <c r="BM115">
        <v>5.93</v>
      </c>
      <c r="BN115">
        <v>0.71</v>
      </c>
      <c r="BO115"/>
      <c r="BP115">
        <v>0.24</v>
      </c>
      <c r="BQ115">
        <v>1.6</v>
      </c>
      <c r="BR115">
        <v>1.6</v>
      </c>
      <c r="BS115">
        <v>1.6</v>
      </c>
      <c r="BT115">
        <v>326</v>
      </c>
      <c r="BU115">
        <v>1.6</v>
      </c>
      <c r="BV115">
        <v>15.2</v>
      </c>
      <c r="BW115">
        <v>1.9</v>
      </c>
      <c r="BX115"/>
      <c r="BY115">
        <v>191</v>
      </c>
      <c r="CP115" s="49"/>
    </row>
    <row r="116" spans="2:94" x14ac:dyDescent="0.25">
      <c r="B116" t="s">
        <v>633</v>
      </c>
      <c r="C116" t="s">
        <v>119</v>
      </c>
      <c r="D116" t="s">
        <v>630</v>
      </c>
      <c r="E116" t="s">
        <v>631</v>
      </c>
      <c r="F116" s="61">
        <v>45275</v>
      </c>
      <c r="G116" s="61">
        <v>45291</v>
      </c>
      <c r="L116">
        <v>244</v>
      </c>
      <c r="M116"/>
      <c r="N116"/>
      <c r="O116"/>
      <c r="P116"/>
      <c r="Q116">
        <v>25.1</v>
      </c>
      <c r="R116">
        <v>25.1</v>
      </c>
      <c r="S116"/>
      <c r="T116">
        <v>9</v>
      </c>
      <c r="U116">
        <v>1.29</v>
      </c>
      <c r="V116"/>
      <c r="W116">
        <v>4.33</v>
      </c>
      <c r="X116">
        <v>2.79</v>
      </c>
      <c r="Y116">
        <v>0.81</v>
      </c>
      <c r="Z116"/>
      <c r="AA116"/>
      <c r="AB116">
        <v>20.6</v>
      </c>
      <c r="AC116">
        <v>3.64</v>
      </c>
      <c r="AD116"/>
      <c r="AE116">
        <v>3.14</v>
      </c>
      <c r="AF116"/>
      <c r="AG116">
        <v>0.98</v>
      </c>
      <c r="AH116"/>
      <c r="AI116"/>
      <c r="AJ116">
        <v>14.2</v>
      </c>
      <c r="AK116"/>
      <c r="AL116">
        <v>0.37</v>
      </c>
      <c r="AM116"/>
      <c r="AN116"/>
      <c r="AO116"/>
      <c r="AP116"/>
      <c r="AQ116"/>
      <c r="AR116">
        <v>5.84</v>
      </c>
      <c r="AS116">
        <v>12.8</v>
      </c>
      <c r="AT116"/>
      <c r="AU116"/>
      <c r="AV116"/>
      <c r="AW116"/>
      <c r="AX116">
        <v>3.35</v>
      </c>
      <c r="AY116">
        <v>3.35</v>
      </c>
      <c r="AZ116">
        <v>32.4</v>
      </c>
      <c r="BA116"/>
      <c r="BB116"/>
      <c r="BC116"/>
      <c r="BD116">
        <v>46.1</v>
      </c>
      <c r="BE116"/>
      <c r="BF116">
        <v>3.48</v>
      </c>
      <c r="BG116">
        <v>1.2</v>
      </c>
      <c r="BH116">
        <v>125.5</v>
      </c>
      <c r="BI116">
        <v>0.4</v>
      </c>
      <c r="BJ116">
        <v>0.71</v>
      </c>
      <c r="BK116">
        <v>0.71</v>
      </c>
      <c r="BL116"/>
      <c r="BM116">
        <v>4.13</v>
      </c>
      <c r="BN116">
        <v>0.5</v>
      </c>
      <c r="BO116"/>
      <c r="BP116">
        <v>0.39</v>
      </c>
      <c r="BQ116">
        <v>1.1200000000000001</v>
      </c>
      <c r="BR116">
        <v>1.1200000000000001</v>
      </c>
      <c r="BS116">
        <v>1.1200000000000001</v>
      </c>
      <c r="BT116">
        <v>244</v>
      </c>
      <c r="BU116">
        <v>2.2999999999999998</v>
      </c>
      <c r="BV116">
        <v>29.1</v>
      </c>
      <c r="BW116">
        <v>2.85</v>
      </c>
      <c r="BX116"/>
      <c r="BY116">
        <v>118</v>
      </c>
      <c r="CP116" s="49"/>
    </row>
    <row r="117" spans="2:94" x14ac:dyDescent="0.25">
      <c r="B117" t="s">
        <v>634</v>
      </c>
      <c r="C117" t="s">
        <v>119</v>
      </c>
      <c r="D117" t="s">
        <v>630</v>
      </c>
      <c r="E117" t="s">
        <v>631</v>
      </c>
      <c r="F117" s="61">
        <v>45275</v>
      </c>
      <c r="G117" s="61">
        <v>45291</v>
      </c>
      <c r="L117">
        <v>191.5</v>
      </c>
      <c r="M117"/>
      <c r="N117"/>
      <c r="O117"/>
      <c r="P117"/>
      <c r="Q117">
        <v>23</v>
      </c>
      <c r="R117">
        <v>23</v>
      </c>
      <c r="S117"/>
      <c r="T117">
        <v>13</v>
      </c>
      <c r="U117">
        <v>0.98</v>
      </c>
      <c r="V117"/>
      <c r="W117">
        <v>3.88</v>
      </c>
      <c r="X117">
        <v>2.33</v>
      </c>
      <c r="Y117">
        <v>0.85</v>
      </c>
      <c r="Z117"/>
      <c r="AA117"/>
      <c r="AB117">
        <v>16.8</v>
      </c>
      <c r="AC117">
        <v>3.39</v>
      </c>
      <c r="AD117"/>
      <c r="AE117">
        <v>2.58</v>
      </c>
      <c r="AF117"/>
      <c r="AG117">
        <v>0.76</v>
      </c>
      <c r="AH117"/>
      <c r="AI117"/>
      <c r="AJ117">
        <v>11.6</v>
      </c>
      <c r="AK117"/>
      <c r="AL117">
        <v>0.37</v>
      </c>
      <c r="AM117"/>
      <c r="AN117"/>
      <c r="AO117"/>
      <c r="AP117"/>
      <c r="AQ117"/>
      <c r="AR117">
        <v>4.71</v>
      </c>
      <c r="AS117">
        <v>12.6</v>
      </c>
      <c r="AT117"/>
      <c r="AU117"/>
      <c r="AV117"/>
      <c r="AW117"/>
      <c r="AX117">
        <v>2.92</v>
      </c>
      <c r="AY117">
        <v>2.92</v>
      </c>
      <c r="AZ117">
        <v>33.200000000000003</v>
      </c>
      <c r="BA117"/>
      <c r="BB117"/>
      <c r="BC117"/>
      <c r="BD117">
        <v>47.3</v>
      </c>
      <c r="BE117"/>
      <c r="BF117">
        <v>3.31</v>
      </c>
      <c r="BG117">
        <v>0.9</v>
      </c>
      <c r="BH117">
        <v>130.5</v>
      </c>
      <c r="BI117">
        <v>0.3</v>
      </c>
      <c r="BJ117">
        <v>0.57999999999999996</v>
      </c>
      <c r="BK117">
        <v>0.57999999999999996</v>
      </c>
      <c r="BL117"/>
      <c r="BM117">
        <v>3.33</v>
      </c>
      <c r="BN117">
        <v>0.41</v>
      </c>
      <c r="BO117"/>
      <c r="BP117">
        <v>0.33</v>
      </c>
      <c r="BQ117">
        <v>0.92</v>
      </c>
      <c r="BR117">
        <v>0.92</v>
      </c>
      <c r="BS117">
        <v>0.92</v>
      </c>
      <c r="BT117">
        <v>249</v>
      </c>
      <c r="BU117">
        <v>2.5</v>
      </c>
      <c r="BV117">
        <v>21.7</v>
      </c>
      <c r="BW117">
        <v>2.5499999999999998</v>
      </c>
      <c r="BX117"/>
      <c r="BY117">
        <v>94</v>
      </c>
      <c r="CP117" s="49"/>
    </row>
    <row r="118" spans="2:94" x14ac:dyDescent="0.25">
      <c r="B118" t="s">
        <v>635</v>
      </c>
      <c r="C118" t="s">
        <v>119</v>
      </c>
      <c r="D118" t="s">
        <v>630</v>
      </c>
      <c r="E118" t="s">
        <v>631</v>
      </c>
      <c r="F118" s="61">
        <v>45275</v>
      </c>
      <c r="G118" s="61">
        <v>45291</v>
      </c>
      <c r="L118">
        <v>218</v>
      </c>
      <c r="M118"/>
      <c r="N118"/>
      <c r="O118"/>
      <c r="P118"/>
      <c r="Q118">
        <v>23.3</v>
      </c>
      <c r="R118">
        <v>23.3</v>
      </c>
      <c r="S118"/>
      <c r="T118">
        <v>27</v>
      </c>
      <c r="U118">
        <v>2.4900000000000002</v>
      </c>
      <c r="V118"/>
      <c r="W118">
        <v>2.5299999999999998</v>
      </c>
      <c r="X118">
        <v>1.54</v>
      </c>
      <c r="Y118">
        <v>0.59</v>
      </c>
      <c r="Z118"/>
      <c r="AA118"/>
      <c r="AB118">
        <v>24.6</v>
      </c>
      <c r="AC118">
        <v>2.25</v>
      </c>
      <c r="AD118"/>
      <c r="AE118">
        <v>6.25</v>
      </c>
      <c r="AF118"/>
      <c r="AG118">
        <v>0.52</v>
      </c>
      <c r="AH118"/>
      <c r="AI118"/>
      <c r="AJ118">
        <v>11.4</v>
      </c>
      <c r="AK118"/>
      <c r="AL118">
        <v>0.23</v>
      </c>
      <c r="AM118"/>
      <c r="AN118"/>
      <c r="AO118"/>
      <c r="AP118"/>
      <c r="AQ118"/>
      <c r="AR118">
        <v>11.15</v>
      </c>
      <c r="AS118">
        <v>10.4</v>
      </c>
      <c r="AT118"/>
      <c r="AU118"/>
      <c r="AV118"/>
      <c r="AW118"/>
      <c r="AX118">
        <v>2.72</v>
      </c>
      <c r="AY118">
        <v>2.72</v>
      </c>
      <c r="AZ118">
        <v>26.4</v>
      </c>
      <c r="BA118"/>
      <c r="BB118"/>
      <c r="BC118"/>
      <c r="BD118">
        <v>49.8</v>
      </c>
      <c r="BE118"/>
      <c r="BF118">
        <v>2.25</v>
      </c>
      <c r="BG118">
        <v>2.4</v>
      </c>
      <c r="BH118">
        <v>19.100000000000001</v>
      </c>
      <c r="BI118">
        <v>0.7</v>
      </c>
      <c r="BJ118">
        <v>0.4</v>
      </c>
      <c r="BK118">
        <v>0.4</v>
      </c>
      <c r="BL118"/>
      <c r="BM118">
        <v>7.67</v>
      </c>
      <c r="BN118">
        <v>0.8</v>
      </c>
      <c r="BO118"/>
      <c r="BP118">
        <v>0.26</v>
      </c>
      <c r="BQ118">
        <v>1.97</v>
      </c>
      <c r="BR118">
        <v>1.97</v>
      </c>
      <c r="BS118">
        <v>1.97</v>
      </c>
      <c r="BT118">
        <v>413</v>
      </c>
      <c r="BU118">
        <v>1.6</v>
      </c>
      <c r="BV118">
        <v>12.3</v>
      </c>
      <c r="BW118">
        <v>1.77</v>
      </c>
      <c r="BX118"/>
      <c r="BY118">
        <v>222</v>
      </c>
      <c r="CP118" s="49"/>
    </row>
    <row r="119" spans="2:94" x14ac:dyDescent="0.25">
      <c r="B119" t="s">
        <v>636</v>
      </c>
      <c r="C119" t="s">
        <v>119</v>
      </c>
      <c r="D119" t="s">
        <v>630</v>
      </c>
      <c r="E119" t="s">
        <v>631</v>
      </c>
      <c r="F119" s="61">
        <v>45275</v>
      </c>
      <c r="G119" s="61">
        <v>45291</v>
      </c>
      <c r="L119">
        <v>294</v>
      </c>
      <c r="M119"/>
      <c r="N119"/>
      <c r="O119"/>
      <c r="P119"/>
      <c r="Q119">
        <v>66.599999999999994</v>
      </c>
      <c r="R119">
        <v>66.599999999999994</v>
      </c>
      <c r="S119"/>
      <c r="T119">
        <v>7</v>
      </c>
      <c r="U119">
        <v>2.21</v>
      </c>
      <c r="V119"/>
      <c r="W119">
        <v>4.53</v>
      </c>
      <c r="X119">
        <v>2.96</v>
      </c>
      <c r="Y119">
        <v>1.04</v>
      </c>
      <c r="Z119"/>
      <c r="AA119"/>
      <c r="AB119">
        <v>23.5</v>
      </c>
      <c r="AC119">
        <v>4.2699999999999996</v>
      </c>
      <c r="AD119"/>
      <c r="AE119">
        <v>3.23</v>
      </c>
      <c r="AF119"/>
      <c r="AG119">
        <v>0.99</v>
      </c>
      <c r="AH119"/>
      <c r="AI119"/>
      <c r="AJ119">
        <v>16.8</v>
      </c>
      <c r="AK119"/>
      <c r="AL119">
        <v>0.48</v>
      </c>
      <c r="AM119"/>
      <c r="AN119"/>
      <c r="AO119"/>
      <c r="AP119"/>
      <c r="AQ119"/>
      <c r="AR119">
        <v>5.65</v>
      </c>
      <c r="AS119">
        <v>18.2</v>
      </c>
      <c r="AT119"/>
      <c r="AU119"/>
      <c r="AV119"/>
      <c r="AW119"/>
      <c r="AX119">
        <v>4.72</v>
      </c>
      <c r="AY119">
        <v>4.72</v>
      </c>
      <c r="AZ119">
        <v>15.9</v>
      </c>
      <c r="BA119"/>
      <c r="BB119"/>
      <c r="BC119"/>
      <c r="BD119">
        <v>64.099999999999994</v>
      </c>
      <c r="BE119"/>
      <c r="BF119">
        <v>3.75</v>
      </c>
      <c r="BG119">
        <v>1.8</v>
      </c>
      <c r="BH119">
        <v>12.8</v>
      </c>
      <c r="BI119">
        <v>0.4</v>
      </c>
      <c r="BJ119">
        <v>0.67</v>
      </c>
      <c r="BK119">
        <v>0.67</v>
      </c>
      <c r="BL119"/>
      <c r="BM119">
        <v>4.79</v>
      </c>
      <c r="BN119">
        <v>0.5</v>
      </c>
      <c r="BO119"/>
      <c r="BP119">
        <v>0.51</v>
      </c>
      <c r="BQ119">
        <v>1.22</v>
      </c>
      <c r="BR119">
        <v>1.22</v>
      </c>
      <c r="BS119">
        <v>1.22</v>
      </c>
      <c r="BT119">
        <v>262</v>
      </c>
      <c r="BU119">
        <v>1.1000000000000001</v>
      </c>
      <c r="BV119">
        <v>23</v>
      </c>
      <c r="BW119">
        <v>3.3</v>
      </c>
      <c r="BX119"/>
      <c r="BY119">
        <v>115</v>
      </c>
      <c r="CP119" s="49"/>
    </row>
    <row r="120" spans="2:94" x14ac:dyDescent="0.25">
      <c r="B120" t="s">
        <v>637</v>
      </c>
      <c r="C120" t="s">
        <v>119</v>
      </c>
      <c r="D120" t="s">
        <v>630</v>
      </c>
      <c r="E120" t="s">
        <v>631</v>
      </c>
      <c r="F120" s="61">
        <v>45275</v>
      </c>
      <c r="G120" s="61">
        <v>45291</v>
      </c>
      <c r="L120">
        <v>414</v>
      </c>
      <c r="Q120">
        <v>136.5</v>
      </c>
      <c r="R120">
        <v>136.5</v>
      </c>
      <c r="T120">
        <v>10</v>
      </c>
      <c r="U120">
        <v>2.5099999999999998</v>
      </c>
      <c r="W120">
        <v>7.98</v>
      </c>
      <c r="X120">
        <v>5.12</v>
      </c>
      <c r="Y120">
        <v>1.81</v>
      </c>
      <c r="AB120">
        <v>25.9</v>
      </c>
      <c r="AC120">
        <v>7.03</v>
      </c>
      <c r="AE120">
        <v>4.28</v>
      </c>
      <c r="AF120"/>
      <c r="AG120">
        <v>1.66</v>
      </c>
      <c r="AH120"/>
      <c r="AI120"/>
      <c r="AJ120">
        <v>31.8</v>
      </c>
      <c r="AK120"/>
      <c r="AL120">
        <v>0.79</v>
      </c>
      <c r="AR120">
        <v>7.01</v>
      </c>
      <c r="AS120">
        <v>35.700000000000003</v>
      </c>
      <c r="AT120"/>
      <c r="AU120"/>
      <c r="AV120"/>
      <c r="AW120"/>
      <c r="AX120">
        <v>9.11</v>
      </c>
      <c r="AY120">
        <v>9.11</v>
      </c>
      <c r="AZ120">
        <v>25.1</v>
      </c>
      <c r="BA120"/>
      <c r="BB120"/>
      <c r="BC120"/>
      <c r="BD120">
        <v>72.599999999999994</v>
      </c>
      <c r="BE120"/>
      <c r="BF120">
        <v>7.93</v>
      </c>
      <c r="BG120">
        <v>1.5</v>
      </c>
      <c r="BH120">
        <v>15.7</v>
      </c>
      <c r="BI120">
        <v>0.5</v>
      </c>
      <c r="BJ120">
        <v>1.22</v>
      </c>
      <c r="BK120">
        <v>1.22</v>
      </c>
      <c r="BM120">
        <v>5.36</v>
      </c>
      <c r="BN120">
        <v>0.61</v>
      </c>
      <c r="BO120"/>
      <c r="BP120">
        <v>0.73</v>
      </c>
      <c r="BQ120">
        <v>1.49</v>
      </c>
      <c r="BR120">
        <v>1.49</v>
      </c>
      <c r="BS120">
        <v>1.49</v>
      </c>
      <c r="BT120">
        <v>302</v>
      </c>
      <c r="BU120">
        <v>1</v>
      </c>
      <c r="BV120">
        <v>39.799999999999997</v>
      </c>
      <c r="BW120">
        <v>5.34</v>
      </c>
      <c r="BX120"/>
      <c r="BY120">
        <v>144</v>
      </c>
      <c r="CP120" s="49"/>
    </row>
    <row r="121" spans="2:94" x14ac:dyDescent="0.25">
      <c r="B121" t="s">
        <v>638</v>
      </c>
      <c r="C121" t="s">
        <v>119</v>
      </c>
      <c r="D121" t="s">
        <v>630</v>
      </c>
      <c r="E121" t="s">
        <v>631</v>
      </c>
      <c r="F121" s="61">
        <v>45275</v>
      </c>
      <c r="G121" s="61">
        <v>45291</v>
      </c>
      <c r="L121">
        <v>770</v>
      </c>
      <c r="Q121">
        <v>249</v>
      </c>
      <c r="R121">
        <v>249</v>
      </c>
      <c r="T121">
        <v>11</v>
      </c>
      <c r="U121">
        <v>2.75</v>
      </c>
      <c r="W121">
        <v>12.45</v>
      </c>
      <c r="X121">
        <v>7.62</v>
      </c>
      <c r="Y121">
        <v>3.14</v>
      </c>
      <c r="AB121">
        <v>26.3</v>
      </c>
      <c r="AC121">
        <v>11.15</v>
      </c>
      <c r="AE121">
        <v>4.37</v>
      </c>
      <c r="AF121"/>
      <c r="AG121">
        <v>2.65</v>
      </c>
      <c r="AH121"/>
      <c r="AI121"/>
      <c r="AJ121">
        <v>46.7</v>
      </c>
      <c r="AK121"/>
      <c r="AL121">
        <v>1.1399999999999999</v>
      </c>
      <c r="AR121">
        <v>7.37</v>
      </c>
      <c r="AS121">
        <v>55.4</v>
      </c>
      <c r="AT121"/>
      <c r="AU121"/>
      <c r="AV121"/>
      <c r="AW121"/>
      <c r="AX121">
        <v>14</v>
      </c>
      <c r="AY121">
        <v>14</v>
      </c>
      <c r="AZ121">
        <v>35.700000000000003</v>
      </c>
      <c r="BA121"/>
      <c r="BB121"/>
      <c r="BC121"/>
      <c r="BD121">
        <v>67.900000000000006</v>
      </c>
      <c r="BE121"/>
      <c r="BF121">
        <v>13.35</v>
      </c>
      <c r="BG121">
        <v>1.5</v>
      </c>
      <c r="BH121">
        <v>14.8</v>
      </c>
      <c r="BI121">
        <v>0.5</v>
      </c>
      <c r="BJ121">
        <v>1.88</v>
      </c>
      <c r="BK121">
        <v>1.88</v>
      </c>
      <c r="BM121">
        <v>5.35</v>
      </c>
      <c r="BN121">
        <v>0.65</v>
      </c>
      <c r="BO121"/>
      <c r="BP121">
        <v>1.1000000000000001</v>
      </c>
      <c r="BQ121">
        <v>1.46</v>
      </c>
      <c r="BR121">
        <v>1.46</v>
      </c>
      <c r="BS121">
        <v>1.46</v>
      </c>
      <c r="BT121">
        <v>357</v>
      </c>
      <c r="BU121">
        <v>1.4</v>
      </c>
      <c r="BV121">
        <v>56</v>
      </c>
      <c r="BW121">
        <v>8.14</v>
      </c>
      <c r="BX121"/>
      <c r="BY121">
        <v>151</v>
      </c>
      <c r="CP121" s="49"/>
    </row>
    <row r="122" spans="2:94" x14ac:dyDescent="0.25">
      <c r="B122" t="s">
        <v>639</v>
      </c>
      <c r="C122" t="s">
        <v>119</v>
      </c>
      <c r="D122" t="s">
        <v>630</v>
      </c>
      <c r="E122" t="s">
        <v>631</v>
      </c>
      <c r="F122" s="61">
        <v>45275</v>
      </c>
      <c r="G122" s="61">
        <v>45291</v>
      </c>
      <c r="L122">
        <v>636</v>
      </c>
      <c r="Q122">
        <v>70.400000000000006</v>
      </c>
      <c r="R122">
        <v>70.400000000000006</v>
      </c>
      <c r="T122">
        <v>12</v>
      </c>
      <c r="U122">
        <v>3.2</v>
      </c>
      <c r="W122">
        <v>15.3</v>
      </c>
      <c r="X122">
        <v>9.66</v>
      </c>
      <c r="Y122">
        <v>3.53</v>
      </c>
      <c r="AB122">
        <v>28</v>
      </c>
      <c r="AC122">
        <v>13.9</v>
      </c>
      <c r="AE122">
        <v>4.04</v>
      </c>
      <c r="AF122"/>
      <c r="AG122">
        <v>3.27</v>
      </c>
      <c r="AH122"/>
      <c r="AI122"/>
      <c r="AJ122">
        <v>60.1</v>
      </c>
      <c r="AK122"/>
      <c r="AL122">
        <v>1.38</v>
      </c>
      <c r="AR122">
        <v>7.25</v>
      </c>
      <c r="AS122">
        <v>66.2</v>
      </c>
      <c r="AT122"/>
      <c r="AU122"/>
      <c r="AV122"/>
      <c r="AW122"/>
      <c r="AX122">
        <v>16.75</v>
      </c>
      <c r="AY122">
        <v>16.75</v>
      </c>
      <c r="AZ122">
        <v>35</v>
      </c>
      <c r="BA122"/>
      <c r="BB122"/>
      <c r="BC122"/>
      <c r="BD122">
        <v>66.400000000000006</v>
      </c>
      <c r="BE122"/>
      <c r="BF122">
        <v>14.25</v>
      </c>
      <c r="BG122">
        <v>1.7</v>
      </c>
      <c r="BH122">
        <v>21.4</v>
      </c>
      <c r="BI122">
        <v>0.5</v>
      </c>
      <c r="BJ122">
        <v>2.36</v>
      </c>
      <c r="BK122">
        <v>2.36</v>
      </c>
      <c r="BM122">
        <v>5.39</v>
      </c>
      <c r="BN122">
        <v>0.63</v>
      </c>
      <c r="BO122"/>
      <c r="BP122">
        <v>1.34</v>
      </c>
      <c r="BQ122">
        <v>1.34</v>
      </c>
      <c r="BR122">
        <v>1.34</v>
      </c>
      <c r="BS122">
        <v>1.34</v>
      </c>
      <c r="BT122">
        <v>312</v>
      </c>
      <c r="BU122">
        <v>0.9</v>
      </c>
      <c r="BV122">
        <v>79.099999999999994</v>
      </c>
      <c r="BW122">
        <v>9.64</v>
      </c>
      <c r="BX122"/>
      <c r="BY122">
        <v>140</v>
      </c>
      <c r="CP122" s="49"/>
    </row>
    <row r="123" spans="2:94" x14ac:dyDescent="0.25">
      <c r="B123" t="s">
        <v>640</v>
      </c>
      <c r="C123" t="s">
        <v>119</v>
      </c>
      <c r="D123" t="s">
        <v>630</v>
      </c>
      <c r="E123" t="s">
        <v>631</v>
      </c>
      <c r="F123" s="61">
        <v>45275</v>
      </c>
      <c r="G123" s="61">
        <v>45291</v>
      </c>
      <c r="L123">
        <v>471</v>
      </c>
      <c r="Q123">
        <v>51.6</v>
      </c>
      <c r="R123">
        <v>51.6</v>
      </c>
      <c r="T123">
        <v>8</v>
      </c>
      <c r="U123">
        <v>3.47</v>
      </c>
      <c r="W123">
        <v>13.45</v>
      </c>
      <c r="X123">
        <v>8.3800000000000008</v>
      </c>
      <c r="Y123">
        <v>2.98</v>
      </c>
      <c r="AB123">
        <v>24.5</v>
      </c>
      <c r="AC123">
        <v>12.4</v>
      </c>
      <c r="AE123">
        <v>3.94</v>
      </c>
      <c r="AF123"/>
      <c r="AG123">
        <v>2.87</v>
      </c>
      <c r="AH123"/>
      <c r="AI123"/>
      <c r="AJ123">
        <v>53.7</v>
      </c>
      <c r="AK123"/>
      <c r="AL123">
        <v>1.1399999999999999</v>
      </c>
      <c r="AR123">
        <v>6.77</v>
      </c>
      <c r="AS123">
        <v>50.7</v>
      </c>
      <c r="AT123"/>
      <c r="AU123"/>
      <c r="AV123"/>
      <c r="AW123"/>
      <c r="AX123">
        <v>12.85</v>
      </c>
      <c r="AY123">
        <v>12.85</v>
      </c>
      <c r="AZ123">
        <v>38.299999999999997</v>
      </c>
      <c r="BA123"/>
      <c r="BB123"/>
      <c r="BC123"/>
      <c r="BD123">
        <v>65.8</v>
      </c>
      <c r="BE123"/>
      <c r="BF123">
        <v>11.15</v>
      </c>
      <c r="BG123">
        <v>1.8</v>
      </c>
      <c r="BH123">
        <v>26.5</v>
      </c>
      <c r="BI123">
        <v>0.5</v>
      </c>
      <c r="BJ123">
        <v>2.09</v>
      </c>
      <c r="BK123">
        <v>2.09</v>
      </c>
      <c r="BM123">
        <v>5.1100000000000003</v>
      </c>
      <c r="BN123">
        <v>0.59</v>
      </c>
      <c r="BO123"/>
      <c r="BP123">
        <v>1.1299999999999999</v>
      </c>
      <c r="BQ123">
        <v>1.22</v>
      </c>
      <c r="BR123">
        <v>1.22</v>
      </c>
      <c r="BS123">
        <v>1.22</v>
      </c>
      <c r="BT123">
        <v>354</v>
      </c>
      <c r="BU123">
        <v>1.4</v>
      </c>
      <c r="BV123">
        <v>76.099999999999994</v>
      </c>
      <c r="BW123">
        <v>8.18</v>
      </c>
      <c r="BX123"/>
      <c r="BY123">
        <v>139</v>
      </c>
      <c r="CP123" s="49"/>
    </row>
    <row r="124" spans="2:94" x14ac:dyDescent="0.25">
      <c r="B124" t="s">
        <v>641</v>
      </c>
      <c r="C124" t="s">
        <v>119</v>
      </c>
      <c r="D124" t="s">
        <v>630</v>
      </c>
      <c r="E124" t="s">
        <v>631</v>
      </c>
      <c r="F124" s="61">
        <v>45275</v>
      </c>
      <c r="G124" s="61">
        <v>45291</v>
      </c>
      <c r="L124">
        <v>465</v>
      </c>
      <c r="Q124">
        <v>172.5</v>
      </c>
      <c r="R124">
        <v>172.5</v>
      </c>
      <c r="T124">
        <v>12</v>
      </c>
      <c r="U124">
        <v>3.05</v>
      </c>
      <c r="W124">
        <v>13.1</v>
      </c>
      <c r="X124">
        <v>8.34</v>
      </c>
      <c r="Y124">
        <v>2.71</v>
      </c>
      <c r="AB124">
        <v>26.1</v>
      </c>
      <c r="AC124">
        <v>12</v>
      </c>
      <c r="AE124">
        <v>3.68</v>
      </c>
      <c r="AF124"/>
      <c r="AG124">
        <v>2.72</v>
      </c>
      <c r="AH124"/>
      <c r="AI124"/>
      <c r="AJ124">
        <v>52.6</v>
      </c>
      <c r="AK124"/>
      <c r="AL124">
        <v>1.1000000000000001</v>
      </c>
      <c r="AR124">
        <v>6.19</v>
      </c>
      <c r="AS124">
        <v>45.2</v>
      </c>
      <c r="AT124"/>
      <c r="AU124"/>
      <c r="AV124"/>
      <c r="AW124"/>
      <c r="AX124">
        <v>11.75</v>
      </c>
      <c r="AY124">
        <v>11.75</v>
      </c>
      <c r="AZ124">
        <v>40</v>
      </c>
      <c r="BA124"/>
      <c r="BB124"/>
      <c r="BC124"/>
      <c r="BD124">
        <v>61.2</v>
      </c>
      <c r="BE124"/>
      <c r="BF124">
        <v>9.4600000000000009</v>
      </c>
      <c r="BG124">
        <v>1.7</v>
      </c>
      <c r="BH124">
        <v>30.3</v>
      </c>
      <c r="BI124">
        <v>0.4</v>
      </c>
      <c r="BJ124">
        <v>2.04</v>
      </c>
      <c r="BK124">
        <v>2.04</v>
      </c>
      <c r="BM124">
        <v>4.78</v>
      </c>
      <c r="BN124">
        <v>0.53</v>
      </c>
      <c r="BO124"/>
      <c r="BP124">
        <v>1.1200000000000001</v>
      </c>
      <c r="BQ124">
        <v>1.1499999999999999</v>
      </c>
      <c r="BR124">
        <v>1.1499999999999999</v>
      </c>
      <c r="BS124">
        <v>1.1499999999999999</v>
      </c>
      <c r="BT124">
        <v>338</v>
      </c>
      <c r="BU124">
        <v>0.9</v>
      </c>
      <c r="BV124">
        <v>78.599999999999994</v>
      </c>
      <c r="BW124">
        <v>7.87</v>
      </c>
      <c r="BX124"/>
      <c r="BY124">
        <v>125</v>
      </c>
      <c r="CP124" s="49"/>
    </row>
    <row r="125" spans="2:94" x14ac:dyDescent="0.25">
      <c r="B125" t="s">
        <v>642</v>
      </c>
      <c r="C125" t="s">
        <v>119</v>
      </c>
      <c r="D125" t="s">
        <v>630</v>
      </c>
      <c r="E125" t="s">
        <v>631</v>
      </c>
      <c r="F125" s="61">
        <v>45275</v>
      </c>
      <c r="G125" s="61">
        <v>45291</v>
      </c>
      <c r="L125">
        <v>342</v>
      </c>
      <c r="Q125">
        <v>68.400000000000006</v>
      </c>
      <c r="R125">
        <v>68.400000000000006</v>
      </c>
      <c r="T125">
        <v>10</v>
      </c>
      <c r="U125">
        <v>3.58</v>
      </c>
      <c r="W125">
        <v>10.050000000000001</v>
      </c>
      <c r="X125">
        <v>6.79</v>
      </c>
      <c r="Y125">
        <v>2.0299999999999998</v>
      </c>
      <c r="AB125">
        <v>24.6</v>
      </c>
      <c r="AC125">
        <v>8.7899999999999991</v>
      </c>
      <c r="AE125">
        <v>3.55</v>
      </c>
      <c r="AF125"/>
      <c r="AG125">
        <v>2.2200000000000002</v>
      </c>
      <c r="AH125"/>
      <c r="AI125"/>
      <c r="AJ125">
        <v>35.1</v>
      </c>
      <c r="AK125"/>
      <c r="AL125">
        <v>0.98</v>
      </c>
      <c r="AR125">
        <v>6.77</v>
      </c>
      <c r="AS125">
        <v>29.6</v>
      </c>
      <c r="AT125"/>
      <c r="AU125"/>
      <c r="AV125"/>
      <c r="AW125"/>
      <c r="AX125">
        <v>7.64</v>
      </c>
      <c r="AY125">
        <v>7.64</v>
      </c>
      <c r="AZ125">
        <v>39.700000000000003</v>
      </c>
      <c r="BA125"/>
      <c r="BB125"/>
      <c r="BC125"/>
      <c r="BD125">
        <v>64.099999999999994</v>
      </c>
      <c r="BE125"/>
      <c r="BF125">
        <v>6.39</v>
      </c>
      <c r="BG125">
        <v>1.7</v>
      </c>
      <c r="BH125">
        <v>41.1</v>
      </c>
      <c r="BI125">
        <v>0.5</v>
      </c>
      <c r="BJ125">
        <v>1.54</v>
      </c>
      <c r="BK125">
        <v>1.54</v>
      </c>
      <c r="BM125">
        <v>4.66</v>
      </c>
      <c r="BN125">
        <v>0.56999999999999995</v>
      </c>
      <c r="BO125"/>
      <c r="BP125">
        <v>0.96</v>
      </c>
      <c r="BQ125">
        <v>1.1599999999999999</v>
      </c>
      <c r="BR125">
        <v>1.1599999999999999</v>
      </c>
      <c r="BS125">
        <v>1.1599999999999999</v>
      </c>
      <c r="BT125">
        <v>335</v>
      </c>
      <c r="BU125">
        <v>1</v>
      </c>
      <c r="BV125">
        <v>64</v>
      </c>
      <c r="BW125">
        <v>6.52</v>
      </c>
      <c r="BX125"/>
      <c r="BY125">
        <v>123</v>
      </c>
      <c r="CP125" s="49"/>
    </row>
    <row r="126" spans="2:94" x14ac:dyDescent="0.25">
      <c r="B126" t="s">
        <v>643</v>
      </c>
      <c r="C126" t="s">
        <v>119</v>
      </c>
      <c r="D126" t="s">
        <v>630</v>
      </c>
      <c r="E126" t="s">
        <v>631</v>
      </c>
      <c r="F126" s="61">
        <v>45275</v>
      </c>
      <c r="G126" s="61">
        <v>45291</v>
      </c>
      <c r="L126">
        <v>177</v>
      </c>
      <c r="Q126">
        <v>36.1</v>
      </c>
      <c r="R126">
        <v>36.1</v>
      </c>
      <c r="T126">
        <v>102</v>
      </c>
      <c r="U126">
        <v>2.31</v>
      </c>
      <c r="W126">
        <v>4.37</v>
      </c>
      <c r="X126">
        <v>2.77</v>
      </c>
      <c r="Y126">
        <v>0.95</v>
      </c>
      <c r="AB126">
        <v>25.8</v>
      </c>
      <c r="AC126">
        <v>4.0599999999999996</v>
      </c>
      <c r="AE126">
        <v>6.12</v>
      </c>
      <c r="AF126"/>
      <c r="AG126">
        <v>1.06</v>
      </c>
      <c r="AH126"/>
      <c r="AI126"/>
      <c r="AJ126">
        <v>18.3</v>
      </c>
      <c r="AK126"/>
      <c r="AL126">
        <v>0.4</v>
      </c>
      <c r="AR126">
        <v>10.199999999999999</v>
      </c>
      <c r="AS126">
        <v>17.399999999999999</v>
      </c>
      <c r="AT126"/>
      <c r="AU126"/>
      <c r="AV126"/>
      <c r="AW126"/>
      <c r="AX126">
        <v>4.42</v>
      </c>
      <c r="AY126">
        <v>4.42</v>
      </c>
      <c r="AZ126">
        <v>21.5</v>
      </c>
      <c r="BA126"/>
      <c r="BB126"/>
      <c r="BC126"/>
      <c r="BD126">
        <v>56.8</v>
      </c>
      <c r="BE126"/>
      <c r="BF126">
        <v>3.85</v>
      </c>
      <c r="BG126">
        <v>2.2000000000000002</v>
      </c>
      <c r="BH126">
        <v>17.600000000000001</v>
      </c>
      <c r="BI126">
        <v>0.8</v>
      </c>
      <c r="BJ126">
        <v>0.68</v>
      </c>
      <c r="BK126">
        <v>0.68</v>
      </c>
      <c r="BM126">
        <v>8.08</v>
      </c>
      <c r="BN126">
        <v>0.75</v>
      </c>
      <c r="BO126"/>
      <c r="BP126">
        <v>0.42</v>
      </c>
      <c r="BQ126">
        <v>2.17</v>
      </c>
      <c r="BR126">
        <v>2.17</v>
      </c>
      <c r="BS126">
        <v>2.17</v>
      </c>
      <c r="BT126">
        <v>533</v>
      </c>
      <c r="BU126">
        <v>1.3</v>
      </c>
      <c r="BV126">
        <v>27.5</v>
      </c>
      <c r="BW126">
        <v>2.79</v>
      </c>
      <c r="BX126"/>
      <c r="BY126">
        <v>209</v>
      </c>
      <c r="CP126" s="49"/>
    </row>
    <row r="127" spans="2:94" x14ac:dyDescent="0.25">
      <c r="B127" t="s">
        <v>644</v>
      </c>
      <c r="C127" t="s">
        <v>119</v>
      </c>
      <c r="D127" t="s">
        <v>630</v>
      </c>
      <c r="E127" t="s">
        <v>631</v>
      </c>
      <c r="F127" s="61">
        <v>45275</v>
      </c>
      <c r="G127" s="61">
        <v>45291</v>
      </c>
      <c r="L127">
        <v>267</v>
      </c>
      <c r="Q127">
        <v>118.5</v>
      </c>
      <c r="R127">
        <v>118.5</v>
      </c>
      <c r="T127">
        <v>77</v>
      </c>
      <c r="U127">
        <v>1.48</v>
      </c>
      <c r="W127">
        <v>5.3</v>
      </c>
      <c r="X127">
        <v>3.55</v>
      </c>
      <c r="Y127">
        <v>1.26</v>
      </c>
      <c r="AB127">
        <v>25.8</v>
      </c>
      <c r="AC127">
        <v>4.82</v>
      </c>
      <c r="AE127">
        <v>5.51</v>
      </c>
      <c r="AF127"/>
      <c r="AG127">
        <v>1.2</v>
      </c>
      <c r="AH127"/>
      <c r="AI127"/>
      <c r="AJ127">
        <v>21.5</v>
      </c>
      <c r="AK127"/>
      <c r="AL127">
        <v>0.56000000000000005</v>
      </c>
      <c r="AR127">
        <v>9.0500000000000007</v>
      </c>
      <c r="AS127">
        <v>21.7</v>
      </c>
      <c r="AT127"/>
      <c r="AU127"/>
      <c r="AV127"/>
      <c r="AW127"/>
      <c r="AX127">
        <v>5.48</v>
      </c>
      <c r="AY127">
        <v>5.48</v>
      </c>
      <c r="AZ127">
        <v>13</v>
      </c>
      <c r="BA127"/>
      <c r="BB127"/>
      <c r="BC127"/>
      <c r="BD127">
        <v>64.3</v>
      </c>
      <c r="BE127"/>
      <c r="BF127">
        <v>4.9800000000000004</v>
      </c>
      <c r="BG127">
        <v>2.1</v>
      </c>
      <c r="BH127">
        <v>11.4</v>
      </c>
      <c r="BI127">
        <v>0.6</v>
      </c>
      <c r="BJ127">
        <v>0.86</v>
      </c>
      <c r="BK127">
        <v>0.86</v>
      </c>
      <c r="BM127">
        <v>7.24</v>
      </c>
      <c r="BN127">
        <v>0.76</v>
      </c>
      <c r="BO127"/>
      <c r="BP127">
        <v>0.5</v>
      </c>
      <c r="BQ127">
        <v>1.95</v>
      </c>
      <c r="BR127">
        <v>1.95</v>
      </c>
      <c r="BS127">
        <v>1.95</v>
      </c>
      <c r="BT127">
        <v>412</v>
      </c>
      <c r="BU127">
        <v>1.4</v>
      </c>
      <c r="BV127">
        <v>28.7</v>
      </c>
      <c r="BW127">
        <v>3.66</v>
      </c>
      <c r="BX127"/>
      <c r="BY127">
        <v>190</v>
      </c>
      <c r="CP127" s="49"/>
    </row>
    <row r="128" spans="2:94" x14ac:dyDescent="0.25">
      <c r="B128" t="s">
        <v>645</v>
      </c>
      <c r="C128" t="s">
        <v>119</v>
      </c>
      <c r="D128" t="s">
        <v>630</v>
      </c>
      <c r="E128" t="s">
        <v>631</v>
      </c>
      <c r="F128" s="61">
        <v>45275</v>
      </c>
      <c r="G128" s="61">
        <v>45291</v>
      </c>
      <c r="L128">
        <v>433</v>
      </c>
      <c r="Q128">
        <v>227</v>
      </c>
      <c r="R128">
        <v>227</v>
      </c>
      <c r="T128">
        <v>65</v>
      </c>
      <c r="U128">
        <v>1.64</v>
      </c>
      <c r="W128">
        <v>10.4</v>
      </c>
      <c r="X128">
        <v>6.24</v>
      </c>
      <c r="Y128">
        <v>2.06</v>
      </c>
      <c r="AB128">
        <v>24.4</v>
      </c>
      <c r="AC128">
        <v>8.85</v>
      </c>
      <c r="AE128">
        <v>4.88</v>
      </c>
      <c r="AF128"/>
      <c r="AG128">
        <v>1.98</v>
      </c>
      <c r="AH128"/>
      <c r="AI128"/>
      <c r="AJ128">
        <v>38.1</v>
      </c>
      <c r="AK128"/>
      <c r="AL128">
        <v>0.98</v>
      </c>
      <c r="AR128">
        <v>7.77</v>
      </c>
      <c r="AS128">
        <v>41.8</v>
      </c>
      <c r="AT128"/>
      <c r="AU128"/>
      <c r="AV128"/>
      <c r="AW128"/>
      <c r="AX128">
        <v>9.82</v>
      </c>
      <c r="AY128">
        <v>9.82</v>
      </c>
      <c r="AZ128">
        <v>20.7</v>
      </c>
      <c r="BA128"/>
      <c r="BB128"/>
      <c r="BC128"/>
      <c r="BD128">
        <v>66.400000000000006</v>
      </c>
      <c r="BE128"/>
      <c r="BF128">
        <v>8.33</v>
      </c>
      <c r="BG128">
        <v>2.1</v>
      </c>
      <c r="BH128">
        <v>13.6</v>
      </c>
      <c r="BI128">
        <v>0.5</v>
      </c>
      <c r="BJ128">
        <v>1.54</v>
      </c>
      <c r="BK128">
        <v>1.54</v>
      </c>
      <c r="BM128">
        <v>6.22</v>
      </c>
      <c r="BN128">
        <v>0.65</v>
      </c>
      <c r="BO128"/>
      <c r="BP128">
        <v>0.91</v>
      </c>
      <c r="BQ128">
        <v>1.56</v>
      </c>
      <c r="BR128">
        <v>1.56</v>
      </c>
      <c r="BS128">
        <v>1.56</v>
      </c>
      <c r="BT128">
        <v>357</v>
      </c>
      <c r="BU128">
        <v>1.3</v>
      </c>
      <c r="BV128">
        <v>50.3</v>
      </c>
      <c r="BW128">
        <v>6.46</v>
      </c>
      <c r="BX128"/>
      <c r="BY128">
        <v>170</v>
      </c>
      <c r="CP128" s="49"/>
    </row>
    <row r="129" spans="2:94" x14ac:dyDescent="0.25">
      <c r="B129" t="s">
        <v>646</v>
      </c>
      <c r="C129" t="s">
        <v>119</v>
      </c>
      <c r="D129" t="s">
        <v>630</v>
      </c>
      <c r="E129" t="s">
        <v>631</v>
      </c>
      <c r="F129" s="61">
        <v>45275</v>
      </c>
      <c r="G129" s="61">
        <v>45291</v>
      </c>
      <c r="L129">
        <v>328</v>
      </c>
      <c r="Q129">
        <v>66.400000000000006</v>
      </c>
      <c r="R129">
        <v>66.400000000000006</v>
      </c>
      <c r="T129">
        <v>62</v>
      </c>
      <c r="U129">
        <v>2</v>
      </c>
      <c r="W129">
        <v>19.850000000000001</v>
      </c>
      <c r="X129">
        <v>10.199999999999999</v>
      </c>
      <c r="Y129">
        <v>5.44</v>
      </c>
      <c r="AB129">
        <v>21.9</v>
      </c>
      <c r="AC129">
        <v>18.899999999999999</v>
      </c>
      <c r="AE129">
        <v>4.5199999999999996</v>
      </c>
      <c r="AF129"/>
      <c r="AG129">
        <v>3.82</v>
      </c>
      <c r="AH129"/>
      <c r="AI129"/>
      <c r="AJ129">
        <v>89.8</v>
      </c>
      <c r="AK129"/>
      <c r="AL129">
        <v>1.44</v>
      </c>
      <c r="AR129">
        <v>7.9</v>
      </c>
      <c r="AS129">
        <v>98.5</v>
      </c>
      <c r="AT129"/>
      <c r="AU129"/>
      <c r="AV129"/>
      <c r="AW129"/>
      <c r="AX129">
        <v>25.5</v>
      </c>
      <c r="AY129">
        <v>25.5</v>
      </c>
      <c r="AZ129">
        <v>36.6</v>
      </c>
      <c r="BA129"/>
      <c r="BB129"/>
      <c r="BC129"/>
      <c r="BD129">
        <v>55.4</v>
      </c>
      <c r="BE129"/>
      <c r="BF129">
        <v>22.2</v>
      </c>
      <c r="BG129">
        <v>1.7</v>
      </c>
      <c r="BH129">
        <v>28.4</v>
      </c>
      <c r="BI129">
        <v>0.5</v>
      </c>
      <c r="BJ129">
        <v>3.15</v>
      </c>
      <c r="BK129">
        <v>3.15</v>
      </c>
      <c r="BM129">
        <v>5.97</v>
      </c>
      <c r="BN129">
        <v>0.62</v>
      </c>
      <c r="BO129"/>
      <c r="BP129">
        <v>1.44</v>
      </c>
      <c r="BQ129">
        <v>1.46</v>
      </c>
      <c r="BR129">
        <v>1.46</v>
      </c>
      <c r="BS129">
        <v>1.46</v>
      </c>
      <c r="BT129">
        <v>341</v>
      </c>
      <c r="BU129">
        <v>1.8</v>
      </c>
      <c r="BV129">
        <v>82.4</v>
      </c>
      <c r="BW129">
        <v>10.25</v>
      </c>
      <c r="BX129"/>
      <c r="BY129">
        <v>161</v>
      </c>
      <c r="CP129" s="49"/>
    </row>
    <row r="130" spans="2:94" x14ac:dyDescent="0.25">
      <c r="B130" t="s">
        <v>647</v>
      </c>
      <c r="C130" t="s">
        <v>119</v>
      </c>
      <c r="D130" t="s">
        <v>630</v>
      </c>
      <c r="E130" t="s">
        <v>631</v>
      </c>
      <c r="F130" s="61">
        <v>45275</v>
      </c>
      <c r="G130" s="61">
        <v>45291</v>
      </c>
      <c r="L130">
        <v>629</v>
      </c>
      <c r="Q130">
        <v>73.5</v>
      </c>
      <c r="R130">
        <v>73.5</v>
      </c>
      <c r="T130">
        <v>58</v>
      </c>
      <c r="U130">
        <v>1.82</v>
      </c>
      <c r="W130">
        <v>69.099999999999994</v>
      </c>
      <c r="X130">
        <v>38.299999999999997</v>
      </c>
      <c r="Y130">
        <v>15.8</v>
      </c>
      <c r="AB130">
        <v>22.3</v>
      </c>
      <c r="AC130">
        <v>65.599999999999994</v>
      </c>
      <c r="AE130">
        <v>4.34</v>
      </c>
      <c r="AF130"/>
      <c r="AG130">
        <v>13.8</v>
      </c>
      <c r="AH130"/>
      <c r="AI130"/>
      <c r="AJ130">
        <v>269</v>
      </c>
      <c r="AK130"/>
      <c r="AL130">
        <v>4.59</v>
      </c>
      <c r="AR130">
        <v>8.0500000000000007</v>
      </c>
      <c r="AS130">
        <v>288</v>
      </c>
      <c r="AT130"/>
      <c r="AU130"/>
      <c r="AV130"/>
      <c r="AW130"/>
      <c r="AX130">
        <v>71.400000000000006</v>
      </c>
      <c r="AY130">
        <v>71.400000000000006</v>
      </c>
      <c r="AZ130">
        <v>62.1</v>
      </c>
      <c r="BA130"/>
      <c r="BB130"/>
      <c r="BC130"/>
      <c r="BD130">
        <v>64.8</v>
      </c>
      <c r="BE130"/>
      <c r="BF130">
        <v>62.8</v>
      </c>
      <c r="BG130">
        <v>1.7</v>
      </c>
      <c r="BH130">
        <v>23.1</v>
      </c>
      <c r="BI130">
        <v>0.5</v>
      </c>
      <c r="BJ130">
        <v>11</v>
      </c>
      <c r="BK130">
        <v>11</v>
      </c>
      <c r="BM130">
        <v>5.73</v>
      </c>
      <c r="BN130">
        <v>0.68</v>
      </c>
      <c r="BO130"/>
      <c r="BP130">
        <v>5.29</v>
      </c>
      <c r="BQ130">
        <v>1.42</v>
      </c>
      <c r="BR130">
        <v>1.42</v>
      </c>
      <c r="BS130">
        <v>1.42</v>
      </c>
      <c r="BT130">
        <v>326</v>
      </c>
      <c r="BU130">
        <v>1.2</v>
      </c>
      <c r="BV130">
        <v>324</v>
      </c>
      <c r="BW130">
        <v>35.5</v>
      </c>
      <c r="BX130"/>
      <c r="BY130">
        <v>160</v>
      </c>
      <c r="CP130" s="49"/>
    </row>
    <row r="131" spans="2:94" x14ac:dyDescent="0.25">
      <c r="B131" t="s">
        <v>648</v>
      </c>
      <c r="C131" t="s">
        <v>119</v>
      </c>
      <c r="D131" t="s">
        <v>630</v>
      </c>
      <c r="E131" t="s">
        <v>631</v>
      </c>
      <c r="F131" s="61">
        <v>45275</v>
      </c>
      <c r="G131" s="61">
        <v>45291</v>
      </c>
      <c r="L131">
        <v>513</v>
      </c>
      <c r="Q131">
        <v>48.4</v>
      </c>
      <c r="R131">
        <v>48.4</v>
      </c>
      <c r="T131">
        <v>50</v>
      </c>
      <c r="U131">
        <v>1.58</v>
      </c>
      <c r="W131">
        <v>65</v>
      </c>
      <c r="X131">
        <v>40.200000000000003</v>
      </c>
      <c r="Y131">
        <v>13.4</v>
      </c>
      <c r="AB131">
        <v>21</v>
      </c>
      <c r="AC131">
        <v>58.9</v>
      </c>
      <c r="AE131">
        <v>3.95</v>
      </c>
      <c r="AF131"/>
      <c r="AG131">
        <v>13.95</v>
      </c>
      <c r="AH131"/>
      <c r="AI131"/>
      <c r="AJ131">
        <v>216</v>
      </c>
      <c r="AK131"/>
      <c r="AL131">
        <v>5.25</v>
      </c>
      <c r="AR131">
        <v>6.9</v>
      </c>
      <c r="AS131">
        <v>220</v>
      </c>
      <c r="AT131"/>
      <c r="AU131"/>
      <c r="AV131"/>
      <c r="AW131"/>
      <c r="AX131">
        <v>52.8</v>
      </c>
      <c r="AY131">
        <v>52.8</v>
      </c>
      <c r="AZ131">
        <v>52</v>
      </c>
      <c r="BA131"/>
      <c r="BB131"/>
      <c r="BC131"/>
      <c r="BD131">
        <v>56</v>
      </c>
      <c r="BE131"/>
      <c r="BF131">
        <v>47.2</v>
      </c>
      <c r="BG131">
        <v>1.6</v>
      </c>
      <c r="BH131">
        <v>56.8</v>
      </c>
      <c r="BI131">
        <v>0.5</v>
      </c>
      <c r="BJ131">
        <v>9.8800000000000008</v>
      </c>
      <c r="BK131">
        <v>9.8800000000000008</v>
      </c>
      <c r="BM131">
        <v>4.9400000000000004</v>
      </c>
      <c r="BN131">
        <v>0.56999999999999995</v>
      </c>
      <c r="BO131"/>
      <c r="BP131">
        <v>5.56</v>
      </c>
      <c r="BQ131">
        <v>1.32</v>
      </c>
      <c r="BR131">
        <v>1.32</v>
      </c>
      <c r="BS131">
        <v>1.32</v>
      </c>
      <c r="BT131">
        <v>272</v>
      </c>
      <c r="BU131">
        <v>1.9</v>
      </c>
      <c r="BV131">
        <v>353</v>
      </c>
      <c r="BW131">
        <v>36.700000000000003</v>
      </c>
      <c r="BX131"/>
      <c r="BY131">
        <v>136</v>
      </c>
      <c r="CP131" s="49"/>
    </row>
    <row r="132" spans="2:94" x14ac:dyDescent="0.25">
      <c r="B132" t="s">
        <v>649</v>
      </c>
      <c r="C132" t="s">
        <v>119</v>
      </c>
      <c r="D132" t="s">
        <v>630</v>
      </c>
      <c r="E132" t="s">
        <v>631</v>
      </c>
      <c r="F132" s="61">
        <v>45275</v>
      </c>
      <c r="G132" s="61">
        <v>45291</v>
      </c>
      <c r="L132">
        <v>322</v>
      </c>
      <c r="Q132">
        <v>27.7</v>
      </c>
      <c r="R132">
        <v>27.7</v>
      </c>
      <c r="T132">
        <v>49</v>
      </c>
      <c r="U132">
        <v>1.35</v>
      </c>
      <c r="W132">
        <v>23.6</v>
      </c>
      <c r="X132">
        <v>15.75</v>
      </c>
      <c r="Y132">
        <v>4.37</v>
      </c>
      <c r="AB132">
        <v>18</v>
      </c>
      <c r="AC132">
        <v>21.3</v>
      </c>
      <c r="AE132">
        <v>3.11</v>
      </c>
      <c r="AF132"/>
      <c r="AG132">
        <v>5.34</v>
      </c>
      <c r="AH132"/>
      <c r="AI132"/>
      <c r="AJ132">
        <v>68.2</v>
      </c>
      <c r="AK132"/>
      <c r="AL132">
        <v>2.17</v>
      </c>
      <c r="AR132">
        <v>5.25</v>
      </c>
      <c r="AS132">
        <v>67.599999999999994</v>
      </c>
      <c r="AT132"/>
      <c r="AU132"/>
      <c r="AV132"/>
      <c r="AW132"/>
      <c r="AX132">
        <v>16.149999999999999</v>
      </c>
      <c r="AY132">
        <v>16.149999999999999</v>
      </c>
      <c r="AZ132">
        <v>44.2</v>
      </c>
      <c r="BA132"/>
      <c r="BB132"/>
      <c r="BC132"/>
      <c r="BD132">
        <v>47</v>
      </c>
      <c r="BE132"/>
      <c r="BF132">
        <v>14.9</v>
      </c>
      <c r="BG132">
        <v>1.2</v>
      </c>
      <c r="BH132">
        <v>118.5</v>
      </c>
      <c r="BI132">
        <v>0.4</v>
      </c>
      <c r="BJ132">
        <v>3.49</v>
      </c>
      <c r="BK132">
        <v>3.49</v>
      </c>
      <c r="BM132">
        <v>4.2</v>
      </c>
      <c r="BN132">
        <v>0.46</v>
      </c>
      <c r="BO132"/>
      <c r="BP132">
        <v>2.21</v>
      </c>
      <c r="BQ132">
        <v>1.01</v>
      </c>
      <c r="BR132">
        <v>1.01</v>
      </c>
      <c r="BS132">
        <v>1.01</v>
      </c>
      <c r="BT132">
        <v>245</v>
      </c>
      <c r="BU132">
        <v>2.2999999999999998</v>
      </c>
      <c r="BV132">
        <v>148.5</v>
      </c>
      <c r="BW132">
        <v>14.55</v>
      </c>
      <c r="BX132"/>
      <c r="BY132">
        <v>110</v>
      </c>
      <c r="CP132" s="49"/>
    </row>
    <row r="133" spans="2:94" x14ac:dyDescent="0.25">
      <c r="B133" t="s">
        <v>650</v>
      </c>
      <c r="C133" t="s">
        <v>119</v>
      </c>
      <c r="D133" t="s">
        <v>630</v>
      </c>
      <c r="E133" t="s">
        <v>631</v>
      </c>
      <c r="F133" s="61">
        <v>45275</v>
      </c>
      <c r="G133" s="61">
        <v>45291</v>
      </c>
      <c r="L133">
        <v>486</v>
      </c>
      <c r="Q133">
        <v>34.700000000000003</v>
      </c>
      <c r="R133">
        <v>34.700000000000003</v>
      </c>
      <c r="T133">
        <v>50</v>
      </c>
      <c r="U133">
        <v>1.78</v>
      </c>
      <c r="W133">
        <v>23.6</v>
      </c>
      <c r="X133">
        <v>16.75</v>
      </c>
      <c r="Y133">
        <v>4.21</v>
      </c>
      <c r="AB133">
        <v>20.399999999999999</v>
      </c>
      <c r="AC133">
        <v>21.8</v>
      </c>
      <c r="AE133">
        <v>3.27</v>
      </c>
      <c r="AF133"/>
      <c r="AG133">
        <v>5.61</v>
      </c>
      <c r="AH133"/>
      <c r="AI133"/>
      <c r="AJ133">
        <v>85.8</v>
      </c>
      <c r="AK133"/>
      <c r="AL133">
        <v>2.2799999999999998</v>
      </c>
      <c r="AR133">
        <v>5.98</v>
      </c>
      <c r="AS133">
        <v>68.7</v>
      </c>
      <c r="AT133"/>
      <c r="AU133"/>
      <c r="AV133"/>
      <c r="AW133"/>
      <c r="AX133">
        <v>16.55</v>
      </c>
      <c r="AY133">
        <v>16.55</v>
      </c>
      <c r="AZ133">
        <v>60.2</v>
      </c>
      <c r="BA133"/>
      <c r="BB133"/>
      <c r="BC133"/>
      <c r="BD133">
        <v>46.9</v>
      </c>
      <c r="BE133"/>
      <c r="BF133">
        <v>15.15</v>
      </c>
      <c r="BG133">
        <v>1.7</v>
      </c>
      <c r="BH133">
        <v>51.4</v>
      </c>
      <c r="BI133">
        <v>0.4</v>
      </c>
      <c r="BJ133">
        <v>3.42</v>
      </c>
      <c r="BK133">
        <v>3.42</v>
      </c>
      <c r="BM133">
        <v>4.26</v>
      </c>
      <c r="BN133">
        <v>0.5</v>
      </c>
      <c r="BO133"/>
      <c r="BP133">
        <v>2.23</v>
      </c>
      <c r="BQ133">
        <v>0.92</v>
      </c>
      <c r="BR133">
        <v>0.92</v>
      </c>
      <c r="BS133">
        <v>0.92</v>
      </c>
      <c r="BT133">
        <v>239</v>
      </c>
      <c r="BU133">
        <v>1.7</v>
      </c>
      <c r="BV133">
        <v>178</v>
      </c>
      <c r="BW133">
        <v>15</v>
      </c>
      <c r="BX133"/>
      <c r="BY133">
        <v>117</v>
      </c>
      <c r="CP133" s="49"/>
    </row>
    <row r="134" spans="2:94" x14ac:dyDescent="0.25">
      <c r="B134" t="s">
        <v>651</v>
      </c>
      <c r="C134" t="s">
        <v>119</v>
      </c>
      <c r="D134" t="s">
        <v>630</v>
      </c>
      <c r="E134" t="s">
        <v>631</v>
      </c>
      <c r="F134" s="61">
        <v>45275</v>
      </c>
      <c r="G134" s="61">
        <v>45291</v>
      </c>
      <c r="L134">
        <v>450</v>
      </c>
      <c r="Q134">
        <v>40.799999999999997</v>
      </c>
      <c r="R134">
        <v>40.799999999999997</v>
      </c>
      <c r="T134">
        <v>47</v>
      </c>
      <c r="U134">
        <v>1.72</v>
      </c>
      <c r="W134">
        <v>22.7</v>
      </c>
      <c r="X134">
        <v>16</v>
      </c>
      <c r="Y134">
        <v>3.78</v>
      </c>
      <c r="AB134">
        <v>21.4</v>
      </c>
      <c r="AC134">
        <v>20.9</v>
      </c>
      <c r="AE134">
        <v>3.71</v>
      </c>
      <c r="AF134"/>
      <c r="AG134">
        <v>5.56</v>
      </c>
      <c r="AH134"/>
      <c r="AI134"/>
      <c r="AJ134">
        <v>83.7</v>
      </c>
      <c r="AK134"/>
      <c r="AL134">
        <v>2.14</v>
      </c>
      <c r="AR134">
        <v>5.89</v>
      </c>
      <c r="AS134">
        <v>65.7</v>
      </c>
      <c r="AT134"/>
      <c r="AU134"/>
      <c r="AV134"/>
      <c r="AW134"/>
      <c r="AX134">
        <v>14.75</v>
      </c>
      <c r="AY134">
        <v>14.75</v>
      </c>
      <c r="AZ134">
        <v>61.1</v>
      </c>
      <c r="BA134"/>
      <c r="BB134"/>
      <c r="BC134"/>
      <c r="BD134">
        <v>52</v>
      </c>
      <c r="BE134"/>
      <c r="BF134">
        <v>13.95</v>
      </c>
      <c r="BG134">
        <v>1.4</v>
      </c>
      <c r="BH134">
        <v>41.1</v>
      </c>
      <c r="BI134">
        <v>0.4</v>
      </c>
      <c r="BJ134">
        <v>3.25</v>
      </c>
      <c r="BK134">
        <v>3.25</v>
      </c>
      <c r="BM134">
        <v>4.9400000000000004</v>
      </c>
      <c r="BN134">
        <v>0.53</v>
      </c>
      <c r="BO134"/>
      <c r="BP134">
        <v>2.3199999999999998</v>
      </c>
      <c r="BQ134">
        <v>1.06</v>
      </c>
      <c r="BR134">
        <v>1.06</v>
      </c>
      <c r="BS134">
        <v>1.06</v>
      </c>
      <c r="BT134">
        <v>225</v>
      </c>
      <c r="BU134">
        <v>1.4</v>
      </c>
      <c r="BV134">
        <v>198.5</v>
      </c>
      <c r="BW134">
        <v>13.85</v>
      </c>
      <c r="BX134"/>
      <c r="BY134">
        <v>125</v>
      </c>
      <c r="CP134" s="49"/>
    </row>
    <row r="135" spans="2:94" x14ac:dyDescent="0.25">
      <c r="B135" t="s">
        <v>652</v>
      </c>
      <c r="C135" t="s">
        <v>119</v>
      </c>
      <c r="D135" t="s">
        <v>630</v>
      </c>
      <c r="E135" t="s">
        <v>631</v>
      </c>
      <c r="F135" s="61">
        <v>45275</v>
      </c>
      <c r="G135" s="61">
        <v>45291</v>
      </c>
      <c r="L135">
        <v>288</v>
      </c>
      <c r="Q135">
        <v>31</v>
      </c>
      <c r="R135">
        <v>31</v>
      </c>
      <c r="T135">
        <v>47</v>
      </c>
      <c r="U135">
        <v>1.26</v>
      </c>
      <c r="W135">
        <v>8.8800000000000008</v>
      </c>
      <c r="X135">
        <v>5.53</v>
      </c>
      <c r="Y135">
        <v>1.78</v>
      </c>
      <c r="AB135">
        <v>18.2</v>
      </c>
      <c r="AC135">
        <v>7.8</v>
      </c>
      <c r="AE135">
        <v>3.75</v>
      </c>
      <c r="AF135"/>
      <c r="AG135">
        <v>1.91</v>
      </c>
      <c r="AH135"/>
      <c r="AI135"/>
      <c r="AJ135">
        <v>27.7</v>
      </c>
      <c r="AK135"/>
      <c r="AL135">
        <v>0.7</v>
      </c>
      <c r="AR135">
        <v>6.13</v>
      </c>
      <c r="AS135">
        <v>27.9</v>
      </c>
      <c r="AT135"/>
      <c r="AU135"/>
      <c r="AV135"/>
      <c r="AW135"/>
      <c r="AX135">
        <v>6.8</v>
      </c>
      <c r="AY135">
        <v>6.8</v>
      </c>
      <c r="AZ135">
        <v>46.4</v>
      </c>
      <c r="BA135"/>
      <c r="BB135"/>
      <c r="BC135"/>
      <c r="BD135">
        <v>48.6</v>
      </c>
      <c r="BE135"/>
      <c r="BF135">
        <v>6.5</v>
      </c>
      <c r="BG135">
        <v>1.4</v>
      </c>
      <c r="BH135">
        <v>124.5</v>
      </c>
      <c r="BI135">
        <v>0.4</v>
      </c>
      <c r="BJ135">
        <v>1.28</v>
      </c>
      <c r="BK135">
        <v>1.28</v>
      </c>
      <c r="BM135">
        <v>4.26</v>
      </c>
      <c r="BN135">
        <v>0.49</v>
      </c>
      <c r="BO135"/>
      <c r="BP135">
        <v>0.75</v>
      </c>
      <c r="BQ135">
        <v>1.02</v>
      </c>
      <c r="BR135">
        <v>1.02</v>
      </c>
      <c r="BS135">
        <v>1.02</v>
      </c>
      <c r="BT135">
        <v>227</v>
      </c>
      <c r="BU135">
        <v>2</v>
      </c>
      <c r="BV135">
        <v>53.5</v>
      </c>
      <c r="BW135">
        <v>5.44</v>
      </c>
      <c r="BX135"/>
      <c r="BY135">
        <v>116</v>
      </c>
      <c r="CP135" s="49"/>
    </row>
    <row r="136" spans="2:94" x14ac:dyDescent="0.25">
      <c r="B136" t="s">
        <v>653</v>
      </c>
      <c r="C136" t="s">
        <v>119</v>
      </c>
      <c r="D136" t="s">
        <v>630</v>
      </c>
      <c r="E136" t="s">
        <v>631</v>
      </c>
      <c r="F136" s="61">
        <v>45275</v>
      </c>
      <c r="G136" s="61">
        <v>45291</v>
      </c>
      <c r="L136">
        <v>165.5</v>
      </c>
      <c r="Q136">
        <v>35.5</v>
      </c>
      <c r="R136">
        <v>35.5</v>
      </c>
      <c r="T136">
        <v>63</v>
      </c>
      <c r="U136">
        <v>1.1200000000000001</v>
      </c>
      <c r="W136">
        <v>5.71</v>
      </c>
      <c r="X136">
        <v>3.81</v>
      </c>
      <c r="Y136">
        <v>1.22</v>
      </c>
      <c r="AB136">
        <v>28.3</v>
      </c>
      <c r="AC136">
        <v>5.65</v>
      </c>
      <c r="AE136">
        <v>4.84</v>
      </c>
      <c r="AF136"/>
      <c r="AG136">
        <v>1.26</v>
      </c>
      <c r="AH136"/>
      <c r="AI136"/>
      <c r="AJ136">
        <v>20.100000000000001</v>
      </c>
      <c r="AK136"/>
      <c r="AL136">
        <v>0.54</v>
      </c>
      <c r="AR136">
        <v>8.2100000000000009</v>
      </c>
      <c r="AS136">
        <v>19.600000000000001</v>
      </c>
      <c r="AT136"/>
      <c r="AU136"/>
      <c r="AV136"/>
      <c r="AW136"/>
      <c r="AX136">
        <v>4.82</v>
      </c>
      <c r="AY136">
        <v>4.82</v>
      </c>
      <c r="AZ136">
        <v>18.600000000000001</v>
      </c>
      <c r="BA136"/>
      <c r="BB136"/>
      <c r="BC136"/>
      <c r="BD136">
        <v>73.599999999999994</v>
      </c>
      <c r="BE136"/>
      <c r="BF136">
        <v>4.21</v>
      </c>
      <c r="BG136">
        <v>2.1</v>
      </c>
      <c r="BH136">
        <v>13.2</v>
      </c>
      <c r="BI136">
        <v>0.6</v>
      </c>
      <c r="BJ136">
        <v>0.92</v>
      </c>
      <c r="BK136">
        <v>0.92</v>
      </c>
      <c r="BM136">
        <v>6.93</v>
      </c>
      <c r="BN136">
        <v>0.7</v>
      </c>
      <c r="BO136"/>
      <c r="BP136">
        <v>0.54</v>
      </c>
      <c r="BQ136">
        <v>2.27</v>
      </c>
      <c r="BR136">
        <v>2.27</v>
      </c>
      <c r="BS136">
        <v>2.27</v>
      </c>
      <c r="BT136">
        <v>410</v>
      </c>
      <c r="BU136">
        <v>1.5</v>
      </c>
      <c r="BV136">
        <v>34.200000000000003</v>
      </c>
      <c r="BW136">
        <v>3.84</v>
      </c>
      <c r="BX136"/>
      <c r="BY136">
        <v>167</v>
      </c>
      <c r="CP136" s="49"/>
    </row>
    <row r="137" spans="2:94" x14ac:dyDescent="0.25">
      <c r="B137" t="s">
        <v>654</v>
      </c>
      <c r="C137" t="s">
        <v>119</v>
      </c>
      <c r="D137" t="s">
        <v>630</v>
      </c>
      <c r="E137" t="s">
        <v>631</v>
      </c>
      <c r="F137" s="61">
        <v>45275</v>
      </c>
      <c r="G137" s="61">
        <v>45291</v>
      </c>
      <c r="L137">
        <v>436</v>
      </c>
      <c r="Q137">
        <v>86.8</v>
      </c>
      <c r="R137">
        <v>86.8</v>
      </c>
      <c r="T137">
        <v>63</v>
      </c>
      <c r="U137">
        <v>3.48</v>
      </c>
      <c r="W137">
        <v>4.63</v>
      </c>
      <c r="X137">
        <v>2.76</v>
      </c>
      <c r="Y137">
        <v>1</v>
      </c>
      <c r="AB137">
        <v>29.4</v>
      </c>
      <c r="AC137">
        <v>3.46</v>
      </c>
      <c r="AE137">
        <v>5.14</v>
      </c>
      <c r="AF137"/>
      <c r="AG137">
        <v>0.92</v>
      </c>
      <c r="AH137"/>
      <c r="AI137"/>
      <c r="AJ137">
        <v>14</v>
      </c>
      <c r="AK137"/>
      <c r="AL137">
        <v>0.37</v>
      </c>
      <c r="AR137">
        <v>9.26</v>
      </c>
      <c r="AS137">
        <v>15.1</v>
      </c>
      <c r="AT137"/>
      <c r="AU137"/>
      <c r="AV137"/>
      <c r="AW137"/>
      <c r="AX137">
        <v>3.78</v>
      </c>
      <c r="AY137">
        <v>3.78</v>
      </c>
      <c r="AZ137">
        <v>32</v>
      </c>
      <c r="BA137"/>
      <c r="BB137"/>
      <c r="BC137"/>
      <c r="BD137">
        <v>80.2</v>
      </c>
      <c r="BE137"/>
      <c r="BF137">
        <v>3.79</v>
      </c>
      <c r="BG137">
        <v>2.6</v>
      </c>
      <c r="BH137">
        <v>9.1999999999999993</v>
      </c>
      <c r="BI137">
        <v>0.7</v>
      </c>
      <c r="BJ137">
        <v>0.69</v>
      </c>
      <c r="BK137">
        <v>0.69</v>
      </c>
      <c r="BM137">
        <v>7.11</v>
      </c>
      <c r="BN137">
        <v>0.78</v>
      </c>
      <c r="BO137"/>
      <c r="BP137">
        <v>0.42</v>
      </c>
      <c r="BQ137">
        <v>2.35</v>
      </c>
      <c r="BR137">
        <v>2.35</v>
      </c>
      <c r="BS137">
        <v>2.35</v>
      </c>
      <c r="BT137">
        <v>418</v>
      </c>
      <c r="BU137">
        <v>1.2</v>
      </c>
      <c r="BV137">
        <v>21</v>
      </c>
      <c r="BW137">
        <v>3.06</v>
      </c>
      <c r="BX137"/>
      <c r="BY137">
        <v>189</v>
      </c>
      <c r="CP137" s="49"/>
    </row>
    <row r="138" spans="2:94" x14ac:dyDescent="0.25">
      <c r="B138" t="s">
        <v>655</v>
      </c>
      <c r="C138" t="s">
        <v>119</v>
      </c>
      <c r="D138" t="s">
        <v>630</v>
      </c>
      <c r="E138" t="s">
        <v>631</v>
      </c>
      <c r="F138" s="61">
        <v>45275</v>
      </c>
      <c r="G138" s="61">
        <v>45291</v>
      </c>
      <c r="L138">
        <v>907</v>
      </c>
      <c r="Q138">
        <v>120.5</v>
      </c>
      <c r="R138">
        <v>120.5</v>
      </c>
      <c r="T138">
        <v>60</v>
      </c>
      <c r="U138">
        <v>3.04</v>
      </c>
      <c r="W138">
        <v>5.93</v>
      </c>
      <c r="X138">
        <v>3.7</v>
      </c>
      <c r="Y138">
        <v>1.22</v>
      </c>
      <c r="AB138">
        <v>28.3</v>
      </c>
      <c r="AC138">
        <v>5.0199999999999996</v>
      </c>
      <c r="AE138">
        <v>4.9000000000000004</v>
      </c>
      <c r="AF138"/>
      <c r="AG138">
        <v>1.24</v>
      </c>
      <c r="AH138"/>
      <c r="AI138"/>
      <c r="AJ138">
        <v>19.7</v>
      </c>
      <c r="AK138"/>
      <c r="AL138">
        <v>0.55000000000000004</v>
      </c>
      <c r="AR138">
        <v>8.9</v>
      </c>
      <c r="AS138">
        <v>22.4</v>
      </c>
      <c r="AT138"/>
      <c r="AU138"/>
      <c r="AV138"/>
      <c r="AW138"/>
      <c r="AX138">
        <v>5.61</v>
      </c>
      <c r="AY138">
        <v>5.61</v>
      </c>
      <c r="AZ138">
        <v>44.2</v>
      </c>
      <c r="BA138"/>
      <c r="BB138"/>
      <c r="BC138"/>
      <c r="BD138">
        <v>78.3</v>
      </c>
      <c r="BE138"/>
      <c r="BF138">
        <v>5.56</v>
      </c>
      <c r="BG138">
        <v>2.1</v>
      </c>
      <c r="BH138">
        <v>10.4</v>
      </c>
      <c r="BI138">
        <v>0.6</v>
      </c>
      <c r="BJ138">
        <v>0.95</v>
      </c>
      <c r="BK138">
        <v>0.95</v>
      </c>
      <c r="BM138">
        <v>6.94</v>
      </c>
      <c r="BN138">
        <v>0.74</v>
      </c>
      <c r="BO138"/>
      <c r="BP138">
        <v>0.55000000000000004</v>
      </c>
      <c r="BQ138">
        <v>2.02</v>
      </c>
      <c r="BR138">
        <v>2.02</v>
      </c>
      <c r="BS138">
        <v>2.02</v>
      </c>
      <c r="BT138">
        <v>403</v>
      </c>
      <c r="BU138">
        <v>1.2</v>
      </c>
      <c r="BV138">
        <v>25.3</v>
      </c>
      <c r="BW138">
        <v>4.37</v>
      </c>
      <c r="BX138"/>
      <c r="BY138">
        <v>181</v>
      </c>
      <c r="CP138" s="49"/>
    </row>
    <row r="139" spans="2:94" x14ac:dyDescent="0.25">
      <c r="B139" t="s">
        <v>656</v>
      </c>
      <c r="C139" t="s">
        <v>119</v>
      </c>
      <c r="D139" t="s">
        <v>630</v>
      </c>
      <c r="E139" t="s">
        <v>631</v>
      </c>
      <c r="F139" s="61">
        <v>45275</v>
      </c>
      <c r="G139" s="61">
        <v>45291</v>
      </c>
      <c r="L139">
        <v>571</v>
      </c>
      <c r="Q139">
        <v>83.6</v>
      </c>
      <c r="R139">
        <v>83.6</v>
      </c>
      <c r="T139">
        <v>52</v>
      </c>
      <c r="U139">
        <v>2.13</v>
      </c>
      <c r="W139">
        <v>6.54</v>
      </c>
      <c r="X139">
        <v>4</v>
      </c>
      <c r="Y139">
        <v>1.39</v>
      </c>
      <c r="AB139">
        <v>27.5</v>
      </c>
      <c r="AC139">
        <v>5.03</v>
      </c>
      <c r="AE139">
        <v>4.96</v>
      </c>
      <c r="AF139"/>
      <c r="AG139">
        <v>1.32</v>
      </c>
      <c r="AH139"/>
      <c r="AI139"/>
      <c r="AJ139">
        <v>18.8</v>
      </c>
      <c r="AK139"/>
      <c r="AL139">
        <v>0.64</v>
      </c>
      <c r="AR139">
        <v>8.15</v>
      </c>
      <c r="AS139">
        <v>20.9</v>
      </c>
      <c r="AT139"/>
      <c r="AU139"/>
      <c r="AV139"/>
      <c r="AW139"/>
      <c r="AX139">
        <v>5.59</v>
      </c>
      <c r="AY139">
        <v>5.59</v>
      </c>
      <c r="AZ139">
        <v>70.099999999999994</v>
      </c>
      <c r="BA139"/>
      <c r="BB139"/>
      <c r="BC139"/>
      <c r="BD139">
        <v>75.400000000000006</v>
      </c>
      <c r="BE139"/>
      <c r="BF139">
        <v>5.8</v>
      </c>
      <c r="BG139">
        <v>1.7</v>
      </c>
      <c r="BH139">
        <v>10.199999999999999</v>
      </c>
      <c r="BI139">
        <v>0.6</v>
      </c>
      <c r="BJ139">
        <v>1</v>
      </c>
      <c r="BK139">
        <v>1</v>
      </c>
      <c r="BM139">
        <v>6.47</v>
      </c>
      <c r="BN139">
        <v>0.71</v>
      </c>
      <c r="BO139"/>
      <c r="BP139">
        <v>0.61</v>
      </c>
      <c r="BQ139">
        <v>1.95</v>
      </c>
      <c r="BR139">
        <v>1.95</v>
      </c>
      <c r="BS139">
        <v>1.95</v>
      </c>
      <c r="BT139">
        <v>411</v>
      </c>
      <c r="BU139">
        <v>1.6</v>
      </c>
      <c r="BV139">
        <v>24.9</v>
      </c>
      <c r="BW139">
        <v>4.67</v>
      </c>
      <c r="BX139"/>
      <c r="BY139">
        <v>171</v>
      </c>
      <c r="CP139" s="49"/>
    </row>
    <row r="140" spans="2:94" x14ac:dyDescent="0.25">
      <c r="B140" t="s">
        <v>657</v>
      </c>
      <c r="C140" t="s">
        <v>119</v>
      </c>
      <c r="D140" t="s">
        <v>630</v>
      </c>
      <c r="E140" t="s">
        <v>631</v>
      </c>
      <c r="F140" s="61">
        <v>45275</v>
      </c>
      <c r="G140" s="61">
        <v>45291</v>
      </c>
      <c r="L140">
        <v>348</v>
      </c>
      <c r="Q140">
        <v>43.6</v>
      </c>
      <c r="R140">
        <v>43.6</v>
      </c>
      <c r="T140">
        <v>64</v>
      </c>
      <c r="U140">
        <v>2.0299999999999998</v>
      </c>
      <c r="W140">
        <v>9.25</v>
      </c>
      <c r="X140">
        <v>5.84</v>
      </c>
      <c r="Y140">
        <v>2.12</v>
      </c>
      <c r="AB140">
        <v>27.3</v>
      </c>
      <c r="AC140">
        <v>7.67</v>
      </c>
      <c r="AE140">
        <v>5.0199999999999996</v>
      </c>
      <c r="AF140"/>
      <c r="AG140">
        <v>1.92</v>
      </c>
      <c r="AH140"/>
      <c r="AI140"/>
      <c r="AJ140">
        <v>22.7</v>
      </c>
      <c r="AK140"/>
      <c r="AL140">
        <v>0.96</v>
      </c>
      <c r="AR140">
        <v>7.73</v>
      </c>
      <c r="AS140">
        <v>29.2</v>
      </c>
      <c r="AT140"/>
      <c r="AU140"/>
      <c r="AV140"/>
      <c r="AW140"/>
      <c r="AX140">
        <v>7.01</v>
      </c>
      <c r="AY140">
        <v>7.01</v>
      </c>
      <c r="AZ140">
        <v>81.5</v>
      </c>
      <c r="BA140"/>
      <c r="BB140"/>
      <c r="BC140"/>
      <c r="BD140">
        <v>67.400000000000006</v>
      </c>
      <c r="BE140"/>
      <c r="BF140">
        <v>7.22</v>
      </c>
      <c r="BG140">
        <v>1.9</v>
      </c>
      <c r="BH140">
        <v>16.8</v>
      </c>
      <c r="BI140">
        <v>0.5</v>
      </c>
      <c r="BJ140">
        <v>1.44</v>
      </c>
      <c r="BK140">
        <v>1.44</v>
      </c>
      <c r="BM140">
        <v>6.17</v>
      </c>
      <c r="BN140">
        <v>0.7</v>
      </c>
      <c r="BO140"/>
      <c r="BP140">
        <v>0.9</v>
      </c>
      <c r="BQ140">
        <v>1.63</v>
      </c>
      <c r="BR140">
        <v>1.63</v>
      </c>
      <c r="BS140">
        <v>1.63</v>
      </c>
      <c r="BT140">
        <v>376</v>
      </c>
      <c r="BU140">
        <v>1.2</v>
      </c>
      <c r="BV140">
        <v>38.200000000000003</v>
      </c>
      <c r="BW140">
        <v>6.81</v>
      </c>
      <c r="BX140"/>
      <c r="BY140">
        <v>169</v>
      </c>
      <c r="CP140" s="49"/>
    </row>
    <row r="141" spans="2:94" x14ac:dyDescent="0.25">
      <c r="B141" t="s">
        <v>658</v>
      </c>
      <c r="C141" t="s">
        <v>119</v>
      </c>
      <c r="D141" t="s">
        <v>630</v>
      </c>
      <c r="E141" t="s">
        <v>631</v>
      </c>
      <c r="F141" s="61">
        <v>45275</v>
      </c>
      <c r="G141" s="61">
        <v>45291</v>
      </c>
      <c r="L141">
        <v>337</v>
      </c>
      <c r="Q141">
        <v>51.5</v>
      </c>
      <c r="R141">
        <v>51.5</v>
      </c>
      <c r="T141">
        <v>47</v>
      </c>
      <c r="U141">
        <v>1.59</v>
      </c>
      <c r="W141">
        <v>14.7</v>
      </c>
      <c r="X141">
        <v>8.1199999999999992</v>
      </c>
      <c r="Y141">
        <v>3.75</v>
      </c>
      <c r="AB141">
        <v>26.4</v>
      </c>
      <c r="AC141">
        <v>14.45</v>
      </c>
      <c r="AE141">
        <v>4.79</v>
      </c>
      <c r="AF141"/>
      <c r="AG141">
        <v>2.88</v>
      </c>
      <c r="AH141"/>
      <c r="AI141"/>
      <c r="AJ141">
        <v>57.9</v>
      </c>
      <c r="AK141"/>
      <c r="AL141">
        <v>1.26</v>
      </c>
      <c r="AR141">
        <v>8.34</v>
      </c>
      <c r="AS141">
        <v>71.2</v>
      </c>
      <c r="AT141"/>
      <c r="AU141"/>
      <c r="AV141"/>
      <c r="AW141"/>
      <c r="AX141">
        <v>19</v>
      </c>
      <c r="AY141">
        <v>19</v>
      </c>
      <c r="AZ141">
        <v>64.3</v>
      </c>
      <c r="BA141"/>
      <c r="BB141"/>
      <c r="BC141"/>
      <c r="BD141">
        <v>71.7</v>
      </c>
      <c r="BE141"/>
      <c r="BF141">
        <v>15.6</v>
      </c>
      <c r="BG141">
        <v>2.2000000000000002</v>
      </c>
      <c r="BH141">
        <v>19.2</v>
      </c>
      <c r="BI141">
        <v>0.6</v>
      </c>
      <c r="BJ141">
        <v>2.2999999999999998</v>
      </c>
      <c r="BK141">
        <v>2.2999999999999998</v>
      </c>
      <c r="BM141">
        <v>6.04</v>
      </c>
      <c r="BN141">
        <v>0.69</v>
      </c>
      <c r="BO141"/>
      <c r="BP141">
        <v>1.24</v>
      </c>
      <c r="BQ141">
        <v>1.7</v>
      </c>
      <c r="BR141">
        <v>1.7</v>
      </c>
      <c r="BS141">
        <v>1.7</v>
      </c>
      <c r="BT141">
        <v>367</v>
      </c>
      <c r="BU141">
        <v>1.1000000000000001</v>
      </c>
      <c r="BV141">
        <v>57.1</v>
      </c>
      <c r="BW141">
        <v>8.9600000000000009</v>
      </c>
      <c r="BX141"/>
      <c r="BY141">
        <v>168</v>
      </c>
      <c r="CP141" s="49"/>
    </row>
    <row r="142" spans="2:94" x14ac:dyDescent="0.25">
      <c r="B142" t="s">
        <v>659</v>
      </c>
      <c r="C142" t="s">
        <v>119</v>
      </c>
      <c r="D142" t="s">
        <v>630</v>
      </c>
      <c r="E142" t="s">
        <v>631</v>
      </c>
      <c r="F142" s="61">
        <v>45275</v>
      </c>
      <c r="G142" s="61">
        <v>45291</v>
      </c>
      <c r="L142">
        <v>376</v>
      </c>
      <c r="Q142">
        <v>68.5</v>
      </c>
      <c r="R142">
        <v>68.5</v>
      </c>
      <c r="T142">
        <v>43</v>
      </c>
      <c r="U142">
        <v>1.4</v>
      </c>
      <c r="W142">
        <v>21.5</v>
      </c>
      <c r="X142">
        <v>10.15</v>
      </c>
      <c r="Y142">
        <v>7.07</v>
      </c>
      <c r="AB142">
        <v>27</v>
      </c>
      <c r="AC142">
        <v>24.9</v>
      </c>
      <c r="AE142">
        <v>4.51</v>
      </c>
      <c r="AF142"/>
      <c r="AG142">
        <v>3.84</v>
      </c>
      <c r="AH142"/>
      <c r="AI142"/>
      <c r="AJ142">
        <v>130.5</v>
      </c>
      <c r="AK142"/>
      <c r="AL142">
        <v>1.3</v>
      </c>
      <c r="AR142">
        <v>7.85</v>
      </c>
      <c r="AS142">
        <v>149.5</v>
      </c>
      <c r="AT142"/>
      <c r="AU142"/>
      <c r="AV142"/>
      <c r="AW142"/>
      <c r="AX142">
        <v>39.4</v>
      </c>
      <c r="AY142">
        <v>39.4</v>
      </c>
      <c r="AZ142">
        <v>49.5</v>
      </c>
      <c r="BA142"/>
      <c r="BB142"/>
      <c r="BC142"/>
      <c r="BD142">
        <v>73.5</v>
      </c>
      <c r="BE142"/>
      <c r="BF142">
        <v>30.8</v>
      </c>
      <c r="BG142">
        <v>2</v>
      </c>
      <c r="BH142">
        <v>16.399999999999999</v>
      </c>
      <c r="BI142">
        <v>0.5</v>
      </c>
      <c r="BJ142">
        <v>3.74</v>
      </c>
      <c r="BK142">
        <v>3.74</v>
      </c>
      <c r="BM142">
        <v>5.76</v>
      </c>
      <c r="BN142">
        <v>0.68</v>
      </c>
      <c r="BO142"/>
      <c r="BP142">
        <v>1.53</v>
      </c>
      <c r="BQ142">
        <v>1.78</v>
      </c>
      <c r="BR142">
        <v>1.78</v>
      </c>
      <c r="BS142">
        <v>1.78</v>
      </c>
      <c r="BT142">
        <v>354</v>
      </c>
      <c r="BU142">
        <v>1.3</v>
      </c>
      <c r="BV142">
        <v>77.3</v>
      </c>
      <c r="BW142">
        <v>10.15</v>
      </c>
      <c r="BX142"/>
      <c r="BY142">
        <v>164</v>
      </c>
      <c r="CP142" s="49"/>
    </row>
    <row r="143" spans="2:94" x14ac:dyDescent="0.25">
      <c r="B143" t="s">
        <v>660</v>
      </c>
      <c r="C143" t="s">
        <v>119</v>
      </c>
      <c r="D143" t="s">
        <v>630</v>
      </c>
      <c r="E143" t="s">
        <v>631</v>
      </c>
      <c r="F143" s="61">
        <v>45275</v>
      </c>
      <c r="G143" s="61">
        <v>45291</v>
      </c>
      <c r="L143">
        <v>308</v>
      </c>
      <c r="Q143">
        <v>32.299999999999997</v>
      </c>
      <c r="R143">
        <v>32.299999999999997</v>
      </c>
      <c r="T143">
        <v>48</v>
      </c>
      <c r="U143">
        <v>0.98</v>
      </c>
      <c r="W143">
        <v>15.35</v>
      </c>
      <c r="X143">
        <v>9.01</v>
      </c>
      <c r="Y143">
        <v>3.29</v>
      </c>
      <c r="AB143">
        <v>22.4</v>
      </c>
      <c r="AC143">
        <v>13.85</v>
      </c>
      <c r="AE143">
        <v>4.1399999999999997</v>
      </c>
      <c r="AF143"/>
      <c r="AG143">
        <v>3.17</v>
      </c>
      <c r="AH143"/>
      <c r="AI143"/>
      <c r="AJ143">
        <v>45.7</v>
      </c>
      <c r="AK143"/>
      <c r="AL143">
        <v>1.44</v>
      </c>
      <c r="AR143">
        <v>6.57</v>
      </c>
      <c r="AS143">
        <v>51.3</v>
      </c>
      <c r="AT143"/>
      <c r="AU143"/>
      <c r="AV143"/>
      <c r="AW143"/>
      <c r="AX143">
        <v>12.9</v>
      </c>
      <c r="AY143">
        <v>12.9</v>
      </c>
      <c r="AZ143">
        <v>52.8</v>
      </c>
      <c r="BA143"/>
      <c r="BB143"/>
      <c r="BC143"/>
      <c r="BD143">
        <v>56.3</v>
      </c>
      <c r="BE143"/>
      <c r="BF143">
        <v>12.15</v>
      </c>
      <c r="BG143">
        <v>1.8</v>
      </c>
      <c r="BH143">
        <v>57.9</v>
      </c>
      <c r="BI143">
        <v>0.5</v>
      </c>
      <c r="BJ143">
        <v>2.2400000000000002</v>
      </c>
      <c r="BK143">
        <v>2.2400000000000002</v>
      </c>
      <c r="BM143">
        <v>5.26</v>
      </c>
      <c r="BN143">
        <v>0.57999999999999996</v>
      </c>
      <c r="BO143"/>
      <c r="BP143">
        <v>1.35</v>
      </c>
      <c r="BQ143">
        <v>1.26</v>
      </c>
      <c r="BR143">
        <v>1.26</v>
      </c>
      <c r="BS143">
        <v>1.26</v>
      </c>
      <c r="BT143">
        <v>277</v>
      </c>
      <c r="BU143">
        <v>2.2999999999999998</v>
      </c>
      <c r="BV143">
        <v>72.2</v>
      </c>
      <c r="BW143">
        <v>9.82</v>
      </c>
      <c r="BX143"/>
      <c r="BY143">
        <v>141</v>
      </c>
      <c r="CP143" s="49"/>
    </row>
    <row r="144" spans="2:94" x14ac:dyDescent="0.25">
      <c r="B144" t="s">
        <v>661</v>
      </c>
      <c r="C144" t="s">
        <v>119</v>
      </c>
      <c r="D144" t="s">
        <v>630</v>
      </c>
      <c r="E144" t="s">
        <v>631</v>
      </c>
      <c r="F144" s="61">
        <v>45275</v>
      </c>
      <c r="G144" s="61">
        <v>45291</v>
      </c>
      <c r="L144">
        <v>209</v>
      </c>
      <c r="Q144">
        <v>43.2</v>
      </c>
      <c r="R144">
        <v>43.2</v>
      </c>
      <c r="T144">
        <v>95</v>
      </c>
      <c r="U144">
        <v>2.66</v>
      </c>
      <c r="W144">
        <v>10.199999999999999</v>
      </c>
      <c r="X144">
        <v>5.98</v>
      </c>
      <c r="Y144">
        <v>2.38</v>
      </c>
      <c r="AB144">
        <v>22.2</v>
      </c>
      <c r="AC144">
        <v>9.6999999999999993</v>
      </c>
      <c r="AE144">
        <v>4.26</v>
      </c>
      <c r="AF144"/>
      <c r="AG144">
        <v>2.14</v>
      </c>
      <c r="AH144"/>
      <c r="AI144"/>
      <c r="AJ144">
        <v>46.8</v>
      </c>
      <c r="AK144"/>
      <c r="AL144">
        <v>0.87</v>
      </c>
      <c r="AR144">
        <v>7.38</v>
      </c>
      <c r="AS144">
        <v>46.1</v>
      </c>
      <c r="AT144"/>
      <c r="AU144"/>
      <c r="AV144"/>
      <c r="AW144"/>
      <c r="AX144">
        <v>11.95</v>
      </c>
      <c r="AY144">
        <v>11.95</v>
      </c>
      <c r="AZ144">
        <v>46.9</v>
      </c>
      <c r="BA144"/>
      <c r="BB144"/>
      <c r="BC144"/>
      <c r="BD144">
        <v>60.1</v>
      </c>
      <c r="BE144"/>
      <c r="BF144">
        <v>10.45</v>
      </c>
      <c r="BG144">
        <v>1.7</v>
      </c>
      <c r="BH144">
        <v>23.2</v>
      </c>
      <c r="BI144">
        <v>0.5</v>
      </c>
      <c r="BJ144">
        <v>1.6</v>
      </c>
      <c r="BK144">
        <v>1.6</v>
      </c>
      <c r="BM144">
        <v>5.19</v>
      </c>
      <c r="BN144">
        <v>0.62</v>
      </c>
      <c r="BO144"/>
      <c r="BP144">
        <v>0.79</v>
      </c>
      <c r="BQ144">
        <v>1.58</v>
      </c>
      <c r="BR144">
        <v>1.58</v>
      </c>
      <c r="BS144">
        <v>1.58</v>
      </c>
      <c r="BT144">
        <v>218</v>
      </c>
      <c r="BU144">
        <v>1.2</v>
      </c>
      <c r="BV144">
        <v>47.5</v>
      </c>
      <c r="BW144">
        <v>6.19</v>
      </c>
      <c r="BX144"/>
      <c r="BY144">
        <v>153</v>
      </c>
      <c r="CP144" s="49"/>
    </row>
    <row r="145" spans="2:94" x14ac:dyDescent="0.25">
      <c r="B145" t="s">
        <v>662</v>
      </c>
      <c r="C145" t="s">
        <v>119</v>
      </c>
      <c r="D145" t="s">
        <v>630</v>
      </c>
      <c r="E145" t="s">
        <v>631</v>
      </c>
      <c r="F145" s="61">
        <v>45275</v>
      </c>
      <c r="G145" s="61">
        <v>45291</v>
      </c>
      <c r="L145">
        <v>525</v>
      </c>
      <c r="Q145">
        <v>72.599999999999994</v>
      </c>
      <c r="R145">
        <v>72.599999999999994</v>
      </c>
      <c r="T145">
        <v>99</v>
      </c>
      <c r="U145">
        <v>2.04</v>
      </c>
      <c r="W145">
        <v>11.3</v>
      </c>
      <c r="X145">
        <v>6.21</v>
      </c>
      <c r="Y145">
        <v>2.76</v>
      </c>
      <c r="AB145">
        <v>20.2</v>
      </c>
      <c r="AC145">
        <v>10.15</v>
      </c>
      <c r="AE145">
        <v>4.0199999999999996</v>
      </c>
      <c r="AF145"/>
      <c r="AG145">
        <v>2.2000000000000002</v>
      </c>
      <c r="AH145"/>
      <c r="AI145"/>
      <c r="AJ145">
        <v>53.9</v>
      </c>
      <c r="AK145"/>
      <c r="AL145">
        <v>0.88</v>
      </c>
      <c r="AR145">
        <v>7.38</v>
      </c>
      <c r="AS145">
        <v>53</v>
      </c>
      <c r="AT145"/>
      <c r="AU145"/>
      <c r="AV145"/>
      <c r="AW145"/>
      <c r="AX145">
        <v>13.95</v>
      </c>
      <c r="AY145">
        <v>13.95</v>
      </c>
      <c r="AZ145">
        <v>51.9</v>
      </c>
      <c r="BA145"/>
      <c r="BB145"/>
      <c r="BC145"/>
      <c r="BD145">
        <v>62.7</v>
      </c>
      <c r="BE145"/>
      <c r="BF145">
        <v>12.05</v>
      </c>
      <c r="BG145">
        <v>1.6</v>
      </c>
      <c r="BH145">
        <v>21.9</v>
      </c>
      <c r="BI145">
        <v>0.5</v>
      </c>
      <c r="BJ145">
        <v>1.76</v>
      </c>
      <c r="BK145">
        <v>1.76</v>
      </c>
      <c r="BM145">
        <v>5.05</v>
      </c>
      <c r="BN145">
        <v>0.61</v>
      </c>
      <c r="BO145"/>
      <c r="BP145">
        <v>0.87</v>
      </c>
      <c r="BQ145">
        <v>1.52</v>
      </c>
      <c r="BR145">
        <v>1.52</v>
      </c>
      <c r="BS145">
        <v>1.52</v>
      </c>
      <c r="BT145">
        <v>204</v>
      </c>
      <c r="BU145">
        <v>1.1000000000000001</v>
      </c>
      <c r="BV145">
        <v>52.1</v>
      </c>
      <c r="BW145">
        <v>6.43</v>
      </c>
      <c r="BX145"/>
      <c r="BY145">
        <v>146</v>
      </c>
      <c r="CP145" s="49"/>
    </row>
    <row r="146" spans="2:94" x14ac:dyDescent="0.25">
      <c r="B146" t="s">
        <v>663</v>
      </c>
      <c r="C146" t="s">
        <v>119</v>
      </c>
      <c r="D146" t="s">
        <v>630</v>
      </c>
      <c r="E146" t="s">
        <v>631</v>
      </c>
      <c r="F146" s="61">
        <v>45275</v>
      </c>
      <c r="G146" s="61">
        <v>45291</v>
      </c>
      <c r="L146">
        <v>682</v>
      </c>
      <c r="Q146">
        <v>87.4</v>
      </c>
      <c r="R146">
        <v>87.4</v>
      </c>
      <c r="T146">
        <v>102</v>
      </c>
      <c r="U146">
        <v>2.14</v>
      </c>
      <c r="W146">
        <v>12.85</v>
      </c>
      <c r="X146">
        <v>6.81</v>
      </c>
      <c r="Y146">
        <v>3.26</v>
      </c>
      <c r="AB146">
        <v>21.3</v>
      </c>
      <c r="AC146">
        <v>13.3</v>
      </c>
      <c r="AE146">
        <v>4.07</v>
      </c>
      <c r="AF146"/>
      <c r="AG146">
        <v>2.39</v>
      </c>
      <c r="AH146"/>
      <c r="AI146"/>
      <c r="AJ146">
        <v>60.6</v>
      </c>
      <c r="AK146"/>
      <c r="AL146">
        <v>0.94</v>
      </c>
      <c r="AR146">
        <v>6.97</v>
      </c>
      <c r="AS146">
        <v>60.5</v>
      </c>
      <c r="AT146"/>
      <c r="AU146"/>
      <c r="AV146"/>
      <c r="AW146"/>
      <c r="AX146">
        <v>15.1</v>
      </c>
      <c r="AY146">
        <v>15.1</v>
      </c>
      <c r="AZ146">
        <v>55.4</v>
      </c>
      <c r="BA146"/>
      <c r="BB146"/>
      <c r="BC146"/>
      <c r="BD146">
        <v>58.6</v>
      </c>
      <c r="BE146"/>
      <c r="BF146">
        <v>12.65</v>
      </c>
      <c r="BG146">
        <v>1.5</v>
      </c>
      <c r="BH146">
        <v>29</v>
      </c>
      <c r="BI146">
        <v>0.5</v>
      </c>
      <c r="BJ146">
        <v>2.2000000000000002</v>
      </c>
      <c r="BK146">
        <v>2.2000000000000002</v>
      </c>
      <c r="BM146">
        <v>5.03</v>
      </c>
      <c r="BN146">
        <v>0.59</v>
      </c>
      <c r="BO146"/>
      <c r="BP146">
        <v>0.95</v>
      </c>
      <c r="BQ146">
        <v>1.52</v>
      </c>
      <c r="BR146">
        <v>1.52</v>
      </c>
      <c r="BS146">
        <v>1.52</v>
      </c>
      <c r="BT146">
        <v>188</v>
      </c>
      <c r="BU146">
        <v>1</v>
      </c>
      <c r="BV146">
        <v>54.2</v>
      </c>
      <c r="BW146">
        <v>6.91</v>
      </c>
      <c r="BX146"/>
      <c r="BY146">
        <v>141</v>
      </c>
      <c r="CP146" s="49"/>
    </row>
    <row r="147" spans="2:94" x14ac:dyDescent="0.25">
      <c r="B147" t="s">
        <v>664</v>
      </c>
      <c r="C147" t="s">
        <v>119</v>
      </c>
      <c r="D147" t="s">
        <v>630</v>
      </c>
      <c r="E147" t="s">
        <v>631</v>
      </c>
      <c r="F147" s="61">
        <v>45275</v>
      </c>
      <c r="G147" s="61">
        <v>45291</v>
      </c>
      <c r="L147">
        <v>342</v>
      </c>
      <c r="Q147">
        <v>50.3</v>
      </c>
      <c r="R147">
        <v>50.3</v>
      </c>
      <c r="T147">
        <v>104</v>
      </c>
      <c r="U147">
        <v>2.79</v>
      </c>
      <c r="W147">
        <v>13.8</v>
      </c>
      <c r="X147">
        <v>8.5399999999999991</v>
      </c>
      <c r="Y147">
        <v>3.06</v>
      </c>
      <c r="AB147">
        <v>21.4</v>
      </c>
      <c r="AC147">
        <v>13.3</v>
      </c>
      <c r="AE147">
        <v>4.07</v>
      </c>
      <c r="AF147"/>
      <c r="AG147">
        <v>2.94</v>
      </c>
      <c r="AH147"/>
      <c r="AI147"/>
      <c r="AJ147">
        <v>51.7</v>
      </c>
      <c r="AK147"/>
      <c r="AL147">
        <v>1.24</v>
      </c>
      <c r="AR147">
        <v>7</v>
      </c>
      <c r="AS147">
        <v>50.1</v>
      </c>
      <c r="AT147"/>
      <c r="AU147"/>
      <c r="AV147"/>
      <c r="AW147"/>
      <c r="AX147">
        <v>12.3</v>
      </c>
      <c r="AY147">
        <v>12.3</v>
      </c>
      <c r="AZ147">
        <v>53.9</v>
      </c>
      <c r="BA147"/>
      <c r="BB147"/>
      <c r="BC147"/>
      <c r="BD147">
        <v>54.2</v>
      </c>
      <c r="BE147"/>
      <c r="BF147">
        <v>11.35</v>
      </c>
      <c r="BG147">
        <v>2.1</v>
      </c>
      <c r="BH147">
        <v>35.4</v>
      </c>
      <c r="BI147">
        <v>0.5</v>
      </c>
      <c r="BJ147">
        <v>2.14</v>
      </c>
      <c r="BK147">
        <v>2.14</v>
      </c>
      <c r="BM147">
        <v>5.07</v>
      </c>
      <c r="BN147">
        <v>0.59</v>
      </c>
      <c r="BO147"/>
      <c r="BP147">
        <v>1.26</v>
      </c>
      <c r="BQ147">
        <v>1.46</v>
      </c>
      <c r="BR147">
        <v>1.46</v>
      </c>
      <c r="BS147">
        <v>1.46</v>
      </c>
      <c r="BT147">
        <v>194</v>
      </c>
      <c r="BU147">
        <v>1.2</v>
      </c>
      <c r="BV147">
        <v>85.9</v>
      </c>
      <c r="BW147">
        <v>7.88</v>
      </c>
      <c r="BX147"/>
      <c r="BY147">
        <v>143</v>
      </c>
      <c r="CP147" s="49"/>
    </row>
    <row r="148" spans="2:94" x14ac:dyDescent="0.25">
      <c r="B148" t="s">
        <v>665</v>
      </c>
      <c r="C148" t="s">
        <v>119</v>
      </c>
      <c r="D148" t="s">
        <v>630</v>
      </c>
      <c r="E148" t="s">
        <v>631</v>
      </c>
      <c r="F148" s="61">
        <v>45275</v>
      </c>
      <c r="G148" s="61">
        <v>45291</v>
      </c>
      <c r="L148">
        <v>301</v>
      </c>
      <c r="Q148">
        <v>44</v>
      </c>
      <c r="R148">
        <v>44</v>
      </c>
      <c r="T148">
        <v>107</v>
      </c>
      <c r="U148">
        <v>2.38</v>
      </c>
      <c r="W148">
        <v>23.7</v>
      </c>
      <c r="X148">
        <v>17.2</v>
      </c>
      <c r="Y148">
        <v>3.42</v>
      </c>
      <c r="AB148">
        <v>19</v>
      </c>
      <c r="AC148">
        <v>18.649999999999999</v>
      </c>
      <c r="AE148">
        <v>3.38</v>
      </c>
      <c r="AF148"/>
      <c r="AG148">
        <v>5.86</v>
      </c>
      <c r="AH148"/>
      <c r="AI148"/>
      <c r="AJ148">
        <v>52.5</v>
      </c>
      <c r="AK148"/>
      <c r="AL148">
        <v>2.33</v>
      </c>
      <c r="AR148">
        <v>5.44</v>
      </c>
      <c r="AS148">
        <v>48.6</v>
      </c>
      <c r="AT148"/>
      <c r="AU148"/>
      <c r="AV148"/>
      <c r="AW148"/>
      <c r="AX148">
        <v>11.7</v>
      </c>
      <c r="AY148">
        <v>11.7</v>
      </c>
      <c r="AZ148">
        <v>53.7</v>
      </c>
      <c r="BA148"/>
      <c r="BB148"/>
      <c r="BC148"/>
      <c r="BD148">
        <v>49.4</v>
      </c>
      <c r="BE148"/>
      <c r="BF148">
        <v>11.55</v>
      </c>
      <c r="BG148">
        <v>1.3</v>
      </c>
      <c r="BH148">
        <v>51.3</v>
      </c>
      <c r="BI148">
        <v>0.4</v>
      </c>
      <c r="BJ148">
        <v>3.15</v>
      </c>
      <c r="BK148">
        <v>3.15</v>
      </c>
      <c r="BM148">
        <v>4.4400000000000004</v>
      </c>
      <c r="BN148">
        <v>0.48</v>
      </c>
      <c r="BO148"/>
      <c r="BP148">
        <v>2.44</v>
      </c>
      <c r="BQ148">
        <v>1.22</v>
      </c>
      <c r="BR148">
        <v>1.22</v>
      </c>
      <c r="BS148">
        <v>1.22</v>
      </c>
      <c r="BT148">
        <v>179</v>
      </c>
      <c r="BU148">
        <v>1</v>
      </c>
      <c r="BV148">
        <v>200</v>
      </c>
      <c r="BW148">
        <v>14.75</v>
      </c>
      <c r="BX148"/>
      <c r="BY148">
        <v>126</v>
      </c>
      <c r="CP148" s="49"/>
    </row>
    <row r="149" spans="2:94" x14ac:dyDescent="0.25">
      <c r="B149" t="s">
        <v>666</v>
      </c>
      <c r="C149" t="s">
        <v>119</v>
      </c>
      <c r="D149" t="s">
        <v>630</v>
      </c>
      <c r="E149" t="s">
        <v>631</v>
      </c>
      <c r="F149" s="61">
        <v>45275</v>
      </c>
      <c r="G149" s="61">
        <v>45291</v>
      </c>
      <c r="L149">
        <v>304</v>
      </c>
      <c r="Q149">
        <v>33.5</v>
      </c>
      <c r="R149">
        <v>33.5</v>
      </c>
      <c r="T149">
        <v>113</v>
      </c>
      <c r="U149">
        <v>1.94</v>
      </c>
      <c r="W149">
        <v>11.15</v>
      </c>
      <c r="X149">
        <v>7.46</v>
      </c>
      <c r="Y149">
        <v>1.88</v>
      </c>
      <c r="AB149">
        <v>19.8</v>
      </c>
      <c r="AC149">
        <v>9.8800000000000008</v>
      </c>
      <c r="AE149">
        <v>3.28</v>
      </c>
      <c r="AF149"/>
      <c r="AG149">
        <v>2.7</v>
      </c>
      <c r="AH149"/>
      <c r="AI149"/>
      <c r="AJ149">
        <v>34.200000000000003</v>
      </c>
      <c r="AK149"/>
      <c r="AL149">
        <v>1.02</v>
      </c>
      <c r="AR149">
        <v>6.18</v>
      </c>
      <c r="AS149">
        <v>30.4</v>
      </c>
      <c r="AT149"/>
      <c r="AU149"/>
      <c r="AV149"/>
      <c r="AW149"/>
      <c r="AX149">
        <v>7.21</v>
      </c>
      <c r="AY149">
        <v>7.21</v>
      </c>
      <c r="AZ149">
        <v>61.4</v>
      </c>
      <c r="BA149"/>
      <c r="BB149"/>
      <c r="BC149"/>
      <c r="BD149">
        <v>54</v>
      </c>
      <c r="BE149"/>
      <c r="BF149">
        <v>6.91</v>
      </c>
      <c r="BG149">
        <v>1.3</v>
      </c>
      <c r="BH149">
        <v>75.7</v>
      </c>
      <c r="BI149">
        <v>0.4</v>
      </c>
      <c r="BJ149">
        <v>1.52</v>
      </c>
      <c r="BK149">
        <v>1.52</v>
      </c>
      <c r="BM149">
        <v>4.51</v>
      </c>
      <c r="BN149">
        <v>0.51</v>
      </c>
      <c r="BO149"/>
      <c r="BP149">
        <v>1.1000000000000001</v>
      </c>
      <c r="BQ149">
        <v>1.2</v>
      </c>
      <c r="BR149">
        <v>1.2</v>
      </c>
      <c r="BS149">
        <v>1.2</v>
      </c>
      <c r="BT149">
        <v>189</v>
      </c>
      <c r="BU149">
        <v>0.8</v>
      </c>
      <c r="BV149">
        <v>86.2</v>
      </c>
      <c r="BW149">
        <v>6.89</v>
      </c>
      <c r="BX149"/>
      <c r="BY149">
        <v>131</v>
      </c>
      <c r="CP149" s="49"/>
    </row>
    <row r="150" spans="2:94" x14ac:dyDescent="0.25">
      <c r="B150" t="s">
        <v>667</v>
      </c>
      <c r="C150" t="s">
        <v>119</v>
      </c>
      <c r="D150" t="s">
        <v>630</v>
      </c>
      <c r="E150" t="s">
        <v>631</v>
      </c>
      <c r="F150" s="61">
        <v>45275</v>
      </c>
      <c r="G150" s="61">
        <v>45291</v>
      </c>
      <c r="L150">
        <v>195.5</v>
      </c>
      <c r="Q150">
        <v>26.1</v>
      </c>
      <c r="R150">
        <v>26.1</v>
      </c>
      <c r="T150">
        <v>84</v>
      </c>
      <c r="U150">
        <v>3.95</v>
      </c>
      <c r="W150">
        <v>3.96</v>
      </c>
      <c r="X150">
        <v>2.61</v>
      </c>
      <c r="Y150">
        <v>0.9</v>
      </c>
      <c r="AB150">
        <v>15.7</v>
      </c>
      <c r="AC150">
        <v>3.62</v>
      </c>
      <c r="AE150">
        <v>2.83</v>
      </c>
      <c r="AF150"/>
      <c r="AG150">
        <v>0.87</v>
      </c>
      <c r="AH150"/>
      <c r="AI150"/>
      <c r="AJ150">
        <v>13.4</v>
      </c>
      <c r="AK150"/>
      <c r="AL150">
        <v>0.37</v>
      </c>
      <c r="AR150">
        <v>5.08</v>
      </c>
      <c r="AS150">
        <v>13.6</v>
      </c>
      <c r="AT150"/>
      <c r="AU150"/>
      <c r="AV150"/>
      <c r="AW150"/>
      <c r="AX150">
        <v>3.4</v>
      </c>
      <c r="AY150">
        <v>3.4</v>
      </c>
      <c r="AZ150">
        <v>47.3</v>
      </c>
      <c r="BA150"/>
      <c r="BB150"/>
      <c r="BC150"/>
      <c r="BD150">
        <v>42</v>
      </c>
      <c r="BE150"/>
      <c r="BF150">
        <v>2.98</v>
      </c>
      <c r="BG150">
        <v>1.3</v>
      </c>
      <c r="BH150">
        <v>106</v>
      </c>
      <c r="BI150">
        <v>0.3</v>
      </c>
      <c r="BJ150">
        <v>0.6</v>
      </c>
      <c r="BK150">
        <v>0.6</v>
      </c>
      <c r="BM150">
        <v>3.79</v>
      </c>
      <c r="BN150">
        <v>0.41</v>
      </c>
      <c r="BO150"/>
      <c r="BP150">
        <v>0.41</v>
      </c>
      <c r="BQ150">
        <v>0.81</v>
      </c>
      <c r="BR150">
        <v>0.81</v>
      </c>
      <c r="BS150">
        <v>0.81</v>
      </c>
      <c r="BT150">
        <v>125</v>
      </c>
      <c r="BU150">
        <v>1.6</v>
      </c>
      <c r="BV150">
        <v>24.9</v>
      </c>
      <c r="BW150">
        <v>2.89</v>
      </c>
      <c r="BX150"/>
      <c r="BY150">
        <v>108</v>
      </c>
      <c r="CP150" s="49"/>
    </row>
    <row r="151" spans="2:94" x14ac:dyDescent="0.25">
      <c r="B151" t="s">
        <v>668</v>
      </c>
      <c r="C151" t="s">
        <v>119</v>
      </c>
      <c r="D151" t="s">
        <v>630</v>
      </c>
      <c r="E151" t="s">
        <v>631</v>
      </c>
      <c r="F151" s="61">
        <v>45275</v>
      </c>
      <c r="G151" s="61">
        <v>45291</v>
      </c>
      <c r="L151">
        <v>168</v>
      </c>
      <c r="Q151">
        <v>65.599999999999994</v>
      </c>
      <c r="R151">
        <v>65.599999999999994</v>
      </c>
      <c r="T151">
        <v>80</v>
      </c>
      <c r="U151">
        <v>5.15</v>
      </c>
      <c r="W151">
        <v>7.92</v>
      </c>
      <c r="X151">
        <v>4.4800000000000004</v>
      </c>
      <c r="Y151">
        <v>1.86</v>
      </c>
      <c r="AB151">
        <v>17.399999999999999</v>
      </c>
      <c r="AC151">
        <v>7.79</v>
      </c>
      <c r="AE151">
        <v>2.74</v>
      </c>
      <c r="AF151"/>
      <c r="AG151">
        <v>1.75</v>
      </c>
      <c r="AH151"/>
      <c r="AI151"/>
      <c r="AJ151">
        <v>27.8</v>
      </c>
      <c r="AK151"/>
      <c r="AL151">
        <v>0.6</v>
      </c>
      <c r="AR151">
        <v>4.99</v>
      </c>
      <c r="AS151">
        <v>31.4</v>
      </c>
      <c r="AT151"/>
      <c r="AU151"/>
      <c r="AV151"/>
      <c r="AW151"/>
      <c r="AX151">
        <v>7.7</v>
      </c>
      <c r="AY151">
        <v>7.7</v>
      </c>
      <c r="AZ151">
        <v>37.799999999999997</v>
      </c>
      <c r="BA151"/>
      <c r="BB151"/>
      <c r="BC151"/>
      <c r="BD151">
        <v>41.4</v>
      </c>
      <c r="BE151"/>
      <c r="BF151">
        <v>8.2200000000000006</v>
      </c>
      <c r="BG151">
        <v>0.9</v>
      </c>
      <c r="BH151">
        <v>115.5</v>
      </c>
      <c r="BI151">
        <v>0.3</v>
      </c>
      <c r="BJ151">
        <v>1.42</v>
      </c>
      <c r="BK151">
        <v>1.42</v>
      </c>
      <c r="BM151">
        <v>3.32</v>
      </c>
      <c r="BN151">
        <v>0.4</v>
      </c>
      <c r="BO151"/>
      <c r="BP151">
        <v>0.64</v>
      </c>
      <c r="BQ151">
        <v>0.77</v>
      </c>
      <c r="BR151">
        <v>0.77</v>
      </c>
      <c r="BS151">
        <v>0.77</v>
      </c>
      <c r="BT151">
        <v>164</v>
      </c>
      <c r="BU151">
        <v>0.9</v>
      </c>
      <c r="BV151">
        <v>45.7</v>
      </c>
      <c r="BW151">
        <v>4.13</v>
      </c>
      <c r="BX151"/>
      <c r="BY151">
        <v>103</v>
      </c>
      <c r="CP151" s="49"/>
    </row>
    <row r="152" spans="2:94" x14ac:dyDescent="0.25">
      <c r="B152" t="s">
        <v>669</v>
      </c>
      <c r="C152" t="s">
        <v>119</v>
      </c>
      <c r="D152" t="s">
        <v>630</v>
      </c>
      <c r="E152" t="s">
        <v>631</v>
      </c>
      <c r="F152" s="61">
        <v>45275</v>
      </c>
      <c r="G152" s="61">
        <v>45291</v>
      </c>
      <c r="L152">
        <v>340</v>
      </c>
      <c r="Q152">
        <v>50</v>
      </c>
      <c r="R152">
        <v>50</v>
      </c>
      <c r="T152">
        <v>68</v>
      </c>
      <c r="U152">
        <v>2.2400000000000002</v>
      </c>
      <c r="W152">
        <v>5.75</v>
      </c>
      <c r="X152">
        <v>3.75</v>
      </c>
      <c r="Y152">
        <v>1.53</v>
      </c>
      <c r="AB152">
        <v>24.7</v>
      </c>
      <c r="AC152">
        <v>5.51</v>
      </c>
      <c r="AE152">
        <v>4.2300000000000004</v>
      </c>
      <c r="AF152"/>
      <c r="AG152">
        <v>1.35</v>
      </c>
      <c r="AH152"/>
      <c r="AI152"/>
      <c r="AJ152">
        <v>22.6</v>
      </c>
      <c r="AK152"/>
      <c r="AL152">
        <v>0.54</v>
      </c>
      <c r="AR152">
        <v>7.46</v>
      </c>
      <c r="AS152">
        <v>25</v>
      </c>
      <c r="AT152"/>
      <c r="AU152"/>
      <c r="AV152"/>
      <c r="AW152"/>
      <c r="AX152">
        <v>6.46</v>
      </c>
      <c r="AY152">
        <v>6.46</v>
      </c>
      <c r="AZ152">
        <v>27.1</v>
      </c>
      <c r="BA152"/>
      <c r="BB152"/>
      <c r="BC152"/>
      <c r="BD152">
        <v>66.5</v>
      </c>
      <c r="BE152"/>
      <c r="BF152">
        <v>5.31</v>
      </c>
      <c r="BG152">
        <v>2</v>
      </c>
      <c r="BH152">
        <v>22.4</v>
      </c>
      <c r="BI152">
        <v>0.5</v>
      </c>
      <c r="BJ152">
        <v>0.92</v>
      </c>
      <c r="BK152">
        <v>0.92</v>
      </c>
      <c r="BM152">
        <v>5.96</v>
      </c>
      <c r="BN152">
        <v>0.62</v>
      </c>
      <c r="BO152"/>
      <c r="BP152">
        <v>0.56999999999999995</v>
      </c>
      <c r="BQ152">
        <v>1.52</v>
      </c>
      <c r="BR152">
        <v>1.52</v>
      </c>
      <c r="BS152">
        <v>1.52</v>
      </c>
      <c r="BT152">
        <v>337</v>
      </c>
      <c r="BU152">
        <v>1.4</v>
      </c>
      <c r="BV152">
        <v>30</v>
      </c>
      <c r="BW152">
        <v>3.6</v>
      </c>
      <c r="BX152"/>
      <c r="BY152">
        <v>162</v>
      </c>
      <c r="CP152" s="49"/>
    </row>
    <row r="153" spans="2:94" x14ac:dyDescent="0.25">
      <c r="B153" t="s">
        <v>670</v>
      </c>
      <c r="C153" t="s">
        <v>119</v>
      </c>
      <c r="D153" t="s">
        <v>630</v>
      </c>
      <c r="E153" t="s">
        <v>631</v>
      </c>
      <c r="F153" s="61">
        <v>45275</v>
      </c>
      <c r="G153" s="61">
        <v>45291</v>
      </c>
      <c r="L153">
        <v>398</v>
      </c>
      <c r="Q153">
        <v>27.4</v>
      </c>
      <c r="R153">
        <v>27.4</v>
      </c>
      <c r="T153">
        <v>65</v>
      </c>
      <c r="U153">
        <v>2.16</v>
      </c>
      <c r="W153">
        <v>7.42</v>
      </c>
      <c r="X153">
        <v>4.5999999999999996</v>
      </c>
      <c r="Y153">
        <v>1.92</v>
      </c>
      <c r="AB153">
        <v>25.7</v>
      </c>
      <c r="AC153">
        <v>7.93</v>
      </c>
      <c r="AE153">
        <v>4.1900000000000004</v>
      </c>
      <c r="AF153"/>
      <c r="AG153">
        <v>1.58</v>
      </c>
      <c r="AH153"/>
      <c r="AI153"/>
      <c r="AJ153">
        <v>28.1</v>
      </c>
      <c r="AK153"/>
      <c r="AL153">
        <v>0.78</v>
      </c>
      <c r="AR153">
        <v>7.45</v>
      </c>
      <c r="AS153">
        <v>32.4</v>
      </c>
      <c r="AT153"/>
      <c r="AU153"/>
      <c r="AV153"/>
      <c r="AW153"/>
      <c r="AX153">
        <v>7.98</v>
      </c>
      <c r="AY153">
        <v>7.98</v>
      </c>
      <c r="AZ153">
        <v>41.1</v>
      </c>
      <c r="BA153"/>
      <c r="BB153"/>
      <c r="BC153"/>
      <c r="BD153">
        <v>61</v>
      </c>
      <c r="BE153"/>
      <c r="BF153">
        <v>7.57</v>
      </c>
      <c r="BG153">
        <v>1.5</v>
      </c>
      <c r="BH153">
        <v>22.7</v>
      </c>
      <c r="BI153">
        <v>0.5</v>
      </c>
      <c r="BJ153">
        <v>1.2</v>
      </c>
      <c r="BK153">
        <v>1.2</v>
      </c>
      <c r="BM153">
        <v>5.29</v>
      </c>
      <c r="BN153">
        <v>0.63</v>
      </c>
      <c r="BO153"/>
      <c r="BP153">
        <v>0.75</v>
      </c>
      <c r="BQ153">
        <v>1.42</v>
      </c>
      <c r="BR153">
        <v>1.42</v>
      </c>
      <c r="BS153">
        <v>1.42</v>
      </c>
      <c r="BT153">
        <v>359</v>
      </c>
      <c r="BU153">
        <v>1</v>
      </c>
      <c r="BV153">
        <v>38.9</v>
      </c>
      <c r="BW153">
        <v>4.87</v>
      </c>
      <c r="BX153"/>
      <c r="BY153">
        <v>158</v>
      </c>
      <c r="CP153" s="49"/>
    </row>
    <row r="154" spans="2:94" x14ac:dyDescent="0.25">
      <c r="B154" t="s">
        <v>671</v>
      </c>
      <c r="C154" t="s">
        <v>119</v>
      </c>
      <c r="D154" t="s">
        <v>630</v>
      </c>
      <c r="E154" t="s">
        <v>631</v>
      </c>
      <c r="F154" s="61">
        <v>45275</v>
      </c>
      <c r="G154" s="61">
        <v>45291</v>
      </c>
      <c r="L154">
        <v>303</v>
      </c>
      <c r="Q154">
        <v>18</v>
      </c>
      <c r="R154">
        <v>18</v>
      </c>
      <c r="T154">
        <v>50</v>
      </c>
      <c r="U154">
        <v>1.96</v>
      </c>
      <c r="W154">
        <v>10.95</v>
      </c>
      <c r="X154">
        <v>7.03</v>
      </c>
      <c r="Y154">
        <v>2.61</v>
      </c>
      <c r="AB154">
        <v>23.8</v>
      </c>
      <c r="AC154">
        <v>10.199999999999999</v>
      </c>
      <c r="AE154">
        <v>4.1900000000000004</v>
      </c>
      <c r="AF154"/>
      <c r="AG154">
        <v>2.52</v>
      </c>
      <c r="AH154"/>
      <c r="AI154"/>
      <c r="AJ154">
        <v>37.6</v>
      </c>
      <c r="AK154"/>
      <c r="AL154">
        <v>0.92</v>
      </c>
      <c r="AR154">
        <v>7.1</v>
      </c>
      <c r="AS154">
        <v>38.799999999999997</v>
      </c>
      <c r="AT154"/>
      <c r="AU154"/>
      <c r="AV154"/>
      <c r="AW154"/>
      <c r="AX154">
        <v>10.050000000000001</v>
      </c>
      <c r="AY154">
        <v>10.050000000000001</v>
      </c>
      <c r="AZ154">
        <v>49.1</v>
      </c>
      <c r="BA154"/>
      <c r="BB154"/>
      <c r="BC154"/>
      <c r="BD154">
        <v>64.3</v>
      </c>
      <c r="BE154"/>
      <c r="BF154">
        <v>9.76</v>
      </c>
      <c r="BG154">
        <v>1.7</v>
      </c>
      <c r="BH154">
        <v>26.1</v>
      </c>
      <c r="BI154">
        <v>0.4</v>
      </c>
      <c r="BJ154">
        <v>1.78</v>
      </c>
      <c r="BK154">
        <v>1.78</v>
      </c>
      <c r="BM154">
        <v>5.45</v>
      </c>
      <c r="BN154">
        <v>0.57999999999999996</v>
      </c>
      <c r="BO154"/>
      <c r="BP154">
        <v>1.1000000000000001</v>
      </c>
      <c r="BQ154">
        <v>1.29</v>
      </c>
      <c r="BR154">
        <v>1.29</v>
      </c>
      <c r="BS154">
        <v>1.29</v>
      </c>
      <c r="BT154">
        <v>267</v>
      </c>
      <c r="BU154">
        <v>0.7</v>
      </c>
      <c r="BV154">
        <v>63.2</v>
      </c>
      <c r="BW154">
        <v>6.62</v>
      </c>
      <c r="BX154"/>
      <c r="BY154">
        <v>150</v>
      </c>
      <c r="CP154" s="49"/>
    </row>
    <row r="155" spans="2:94" x14ac:dyDescent="0.25">
      <c r="B155" t="s">
        <v>672</v>
      </c>
      <c r="C155" t="s">
        <v>119</v>
      </c>
      <c r="D155" t="s">
        <v>630</v>
      </c>
      <c r="E155" t="s">
        <v>631</v>
      </c>
      <c r="F155" s="61">
        <v>45275</v>
      </c>
      <c r="G155" s="61">
        <v>45291</v>
      </c>
      <c r="L155">
        <v>427</v>
      </c>
      <c r="Q155">
        <v>51</v>
      </c>
      <c r="R155">
        <v>51</v>
      </c>
      <c r="T155">
        <v>49</v>
      </c>
      <c r="U155">
        <v>2.21</v>
      </c>
      <c r="W155">
        <v>10.3</v>
      </c>
      <c r="X155">
        <v>6.78</v>
      </c>
      <c r="Y155">
        <v>2.2599999999999998</v>
      </c>
      <c r="AB155">
        <v>23.3</v>
      </c>
      <c r="AC155">
        <v>9.27</v>
      </c>
      <c r="AE155">
        <v>4.1500000000000004</v>
      </c>
      <c r="AF155"/>
      <c r="AG155">
        <v>2.33</v>
      </c>
      <c r="AH155"/>
      <c r="AI155"/>
      <c r="AJ155">
        <v>27.7</v>
      </c>
      <c r="AK155"/>
      <c r="AL155">
        <v>0.9</v>
      </c>
      <c r="AR155">
        <v>7.04</v>
      </c>
      <c r="AS155">
        <v>29.6</v>
      </c>
      <c r="AT155"/>
      <c r="AU155"/>
      <c r="AV155"/>
      <c r="AW155"/>
      <c r="AX155">
        <v>7.74</v>
      </c>
      <c r="AY155">
        <v>7.74</v>
      </c>
      <c r="AZ155">
        <v>66.5</v>
      </c>
      <c r="BA155"/>
      <c r="BB155"/>
      <c r="BC155"/>
      <c r="BD155">
        <v>58.6</v>
      </c>
      <c r="BE155"/>
      <c r="BF155">
        <v>7.97</v>
      </c>
      <c r="BG155">
        <v>1.4</v>
      </c>
      <c r="BH155">
        <v>35.700000000000003</v>
      </c>
      <c r="BI155">
        <v>0.5</v>
      </c>
      <c r="BJ155">
        <v>1.64</v>
      </c>
      <c r="BK155">
        <v>1.64</v>
      </c>
      <c r="BM155">
        <v>5.27</v>
      </c>
      <c r="BN155">
        <v>0.59</v>
      </c>
      <c r="BO155"/>
      <c r="BP155">
        <v>0.86</v>
      </c>
      <c r="BQ155">
        <v>1.41</v>
      </c>
      <c r="BR155">
        <v>1.41</v>
      </c>
      <c r="BS155">
        <v>1.41</v>
      </c>
      <c r="BT155">
        <v>355</v>
      </c>
      <c r="BU155">
        <v>1.2</v>
      </c>
      <c r="BV155">
        <v>50.8</v>
      </c>
      <c r="BW155">
        <v>6.65</v>
      </c>
      <c r="BX155"/>
      <c r="BY155">
        <v>151</v>
      </c>
      <c r="CP155" s="49"/>
    </row>
    <row r="156" spans="2:94" x14ac:dyDescent="0.25">
      <c r="B156" t="s">
        <v>673</v>
      </c>
      <c r="C156" t="s">
        <v>119</v>
      </c>
      <c r="D156" t="s">
        <v>630</v>
      </c>
      <c r="E156" t="s">
        <v>631</v>
      </c>
      <c r="F156" s="61">
        <v>45275</v>
      </c>
      <c r="G156" s="61">
        <v>45291</v>
      </c>
      <c r="L156">
        <v>203</v>
      </c>
      <c r="Q156">
        <v>32.799999999999997</v>
      </c>
      <c r="R156">
        <v>32.799999999999997</v>
      </c>
      <c r="T156">
        <v>171</v>
      </c>
      <c r="U156">
        <v>1.98</v>
      </c>
      <c r="W156">
        <v>4.51</v>
      </c>
      <c r="X156">
        <v>2.92</v>
      </c>
      <c r="Y156">
        <v>0.95</v>
      </c>
      <c r="AB156">
        <v>25.8</v>
      </c>
      <c r="AC156">
        <v>4.3099999999999996</v>
      </c>
      <c r="AE156">
        <v>5.17</v>
      </c>
      <c r="AF156"/>
      <c r="AG156">
        <v>0.97</v>
      </c>
      <c r="AH156"/>
      <c r="AI156"/>
      <c r="AJ156">
        <v>15.8</v>
      </c>
      <c r="AK156"/>
      <c r="AL156">
        <v>0.43</v>
      </c>
      <c r="AR156">
        <v>10.25</v>
      </c>
      <c r="AS156">
        <v>17.399999999999999</v>
      </c>
      <c r="AT156"/>
      <c r="AU156"/>
      <c r="AV156"/>
      <c r="AW156"/>
      <c r="AX156">
        <v>4.3499999999999996</v>
      </c>
      <c r="AY156">
        <v>4.3499999999999996</v>
      </c>
      <c r="AZ156">
        <v>33.4</v>
      </c>
      <c r="BA156"/>
      <c r="BB156"/>
      <c r="BC156"/>
      <c r="BD156">
        <v>42.1</v>
      </c>
      <c r="BE156"/>
      <c r="BF156">
        <v>3.7</v>
      </c>
      <c r="BG156">
        <v>1.6</v>
      </c>
      <c r="BH156">
        <v>72.5</v>
      </c>
      <c r="BI156">
        <v>0.6</v>
      </c>
      <c r="BJ156">
        <v>0.76</v>
      </c>
      <c r="BK156">
        <v>0.76</v>
      </c>
      <c r="BM156">
        <v>6.99</v>
      </c>
      <c r="BN156">
        <v>0.84</v>
      </c>
      <c r="BO156"/>
      <c r="BP156">
        <v>0.43</v>
      </c>
      <c r="BQ156">
        <v>1.36</v>
      </c>
      <c r="BR156">
        <v>1.36</v>
      </c>
      <c r="BS156">
        <v>1.36</v>
      </c>
      <c r="BT156">
        <v>505</v>
      </c>
      <c r="BU156">
        <v>1.6</v>
      </c>
      <c r="BV156">
        <v>25</v>
      </c>
      <c r="BW156">
        <v>2.96</v>
      </c>
      <c r="BX156"/>
      <c r="BY156">
        <v>208</v>
      </c>
      <c r="CP156" s="49"/>
    </row>
    <row r="157" spans="2:94" x14ac:dyDescent="0.25">
      <c r="B157" t="s">
        <v>674</v>
      </c>
      <c r="C157" t="s">
        <v>119</v>
      </c>
      <c r="D157" t="s">
        <v>630</v>
      </c>
      <c r="E157" t="s">
        <v>631</v>
      </c>
      <c r="F157" s="61">
        <v>45275</v>
      </c>
      <c r="G157" s="61">
        <v>45291</v>
      </c>
      <c r="L157">
        <v>616</v>
      </c>
      <c r="Q157">
        <v>117.5</v>
      </c>
      <c r="R157">
        <v>117.5</v>
      </c>
      <c r="T157">
        <v>21</v>
      </c>
      <c r="U157">
        <v>2.1</v>
      </c>
      <c r="W157">
        <v>17.05</v>
      </c>
      <c r="X157">
        <v>11.35</v>
      </c>
      <c r="Y157">
        <v>3.34</v>
      </c>
      <c r="AB157">
        <v>26.3</v>
      </c>
      <c r="AC157">
        <v>14.75</v>
      </c>
      <c r="AE157">
        <v>5.35</v>
      </c>
      <c r="AF157"/>
      <c r="AG157">
        <v>3.66</v>
      </c>
      <c r="AH157"/>
      <c r="AI157"/>
      <c r="AJ157">
        <v>51.9</v>
      </c>
      <c r="AK157"/>
      <c r="AL157">
        <v>1.39</v>
      </c>
      <c r="AR157">
        <v>9.23</v>
      </c>
      <c r="AS157">
        <v>53.3</v>
      </c>
      <c r="AT157"/>
      <c r="AU157"/>
      <c r="AV157"/>
      <c r="AW157"/>
      <c r="AX157">
        <v>14.15</v>
      </c>
      <c r="AY157">
        <v>14.15</v>
      </c>
      <c r="AZ157">
        <v>44.9</v>
      </c>
      <c r="BA157"/>
      <c r="BB157"/>
      <c r="BC157"/>
      <c r="BD157">
        <v>63.6</v>
      </c>
      <c r="BE157"/>
      <c r="BF157">
        <v>13.85</v>
      </c>
      <c r="BG157">
        <v>2.2000000000000002</v>
      </c>
      <c r="BH157">
        <v>30.7</v>
      </c>
      <c r="BI157">
        <v>0.6</v>
      </c>
      <c r="BJ157">
        <v>2.63</v>
      </c>
      <c r="BK157">
        <v>2.63</v>
      </c>
      <c r="BM157">
        <v>7.06</v>
      </c>
      <c r="BN157">
        <v>0.74</v>
      </c>
      <c r="BO157"/>
      <c r="BP157">
        <v>1.66</v>
      </c>
      <c r="BQ157">
        <v>1.78</v>
      </c>
      <c r="BR157">
        <v>1.78</v>
      </c>
      <c r="BS157">
        <v>1.78</v>
      </c>
      <c r="BT157">
        <v>353</v>
      </c>
      <c r="BU157">
        <v>1.2</v>
      </c>
      <c r="BV157">
        <v>99.8</v>
      </c>
      <c r="BW157">
        <v>10.6</v>
      </c>
      <c r="BX157"/>
      <c r="BY157">
        <v>196</v>
      </c>
      <c r="CP157" s="49"/>
    </row>
    <row r="158" spans="2:94" x14ac:dyDescent="0.25">
      <c r="B158" t="s">
        <v>675</v>
      </c>
      <c r="C158" t="s">
        <v>119</v>
      </c>
      <c r="D158" t="s">
        <v>630</v>
      </c>
      <c r="E158" t="s">
        <v>631</v>
      </c>
      <c r="F158" s="61">
        <v>45275</v>
      </c>
      <c r="G158" s="61">
        <v>45291</v>
      </c>
      <c r="L158">
        <v>491</v>
      </c>
      <c r="Q158">
        <v>87.4</v>
      </c>
      <c r="R158">
        <v>87.4</v>
      </c>
      <c r="T158">
        <v>15</v>
      </c>
      <c r="U158">
        <v>2.12</v>
      </c>
      <c r="W158">
        <v>14.4</v>
      </c>
      <c r="X158">
        <v>9.4600000000000009</v>
      </c>
      <c r="Y158">
        <v>2.93</v>
      </c>
      <c r="AB158">
        <v>25.8</v>
      </c>
      <c r="AC158">
        <v>13.2</v>
      </c>
      <c r="AE158">
        <v>4.3499999999999996</v>
      </c>
      <c r="AF158"/>
      <c r="AG158">
        <v>3.18</v>
      </c>
      <c r="AH158"/>
      <c r="AI158"/>
      <c r="AJ158">
        <v>45.9</v>
      </c>
      <c r="AK158"/>
      <c r="AL158">
        <v>1.18</v>
      </c>
      <c r="AR158">
        <v>8.44</v>
      </c>
      <c r="AS158">
        <v>45.8</v>
      </c>
      <c r="AT158"/>
      <c r="AU158"/>
      <c r="AV158"/>
      <c r="AW158"/>
      <c r="AX158">
        <v>12.05</v>
      </c>
      <c r="AY158">
        <v>12.05</v>
      </c>
      <c r="AZ158">
        <v>46.7</v>
      </c>
      <c r="BA158"/>
      <c r="BB158"/>
      <c r="BC158"/>
      <c r="BD158">
        <v>63.9</v>
      </c>
      <c r="BE158"/>
      <c r="BF158">
        <v>11.95</v>
      </c>
      <c r="BG158">
        <v>1.9</v>
      </c>
      <c r="BH158">
        <v>29.5</v>
      </c>
      <c r="BI158">
        <v>0.6</v>
      </c>
      <c r="BJ158">
        <v>2.21</v>
      </c>
      <c r="BK158">
        <v>2.21</v>
      </c>
      <c r="BM158">
        <v>6.94</v>
      </c>
      <c r="BN158">
        <v>0.7</v>
      </c>
      <c r="BO158"/>
      <c r="BP158">
        <v>1.28</v>
      </c>
      <c r="BQ158">
        <v>1.5</v>
      </c>
      <c r="BR158">
        <v>1.5</v>
      </c>
      <c r="BS158">
        <v>1.5</v>
      </c>
      <c r="BT158">
        <v>347</v>
      </c>
      <c r="BU158">
        <v>1.3</v>
      </c>
      <c r="BV158">
        <v>84.7</v>
      </c>
      <c r="BW158">
        <v>8.4700000000000006</v>
      </c>
      <c r="BX158"/>
      <c r="BY158">
        <v>180</v>
      </c>
      <c r="CP158" s="49"/>
    </row>
    <row r="159" spans="2:94" x14ac:dyDescent="0.25">
      <c r="B159" t="s">
        <v>676</v>
      </c>
      <c r="C159" t="s">
        <v>119</v>
      </c>
      <c r="D159" t="s">
        <v>630</v>
      </c>
      <c r="E159" t="s">
        <v>631</v>
      </c>
      <c r="F159" s="61">
        <v>45275</v>
      </c>
      <c r="G159" s="61">
        <v>45291</v>
      </c>
      <c r="L159">
        <v>381</v>
      </c>
      <c r="Q159">
        <v>52</v>
      </c>
      <c r="R159">
        <v>52</v>
      </c>
      <c r="T159">
        <v>26</v>
      </c>
      <c r="U159">
        <v>2.74</v>
      </c>
      <c r="W159">
        <v>11.85</v>
      </c>
      <c r="X159">
        <v>7.52</v>
      </c>
      <c r="Y159">
        <v>2.31</v>
      </c>
      <c r="AB159">
        <v>24.8</v>
      </c>
      <c r="AC159">
        <v>10.6</v>
      </c>
      <c r="AE159">
        <v>4.3499999999999996</v>
      </c>
      <c r="AF159"/>
      <c r="AG159">
        <v>2.71</v>
      </c>
      <c r="AH159"/>
      <c r="AI159"/>
      <c r="AJ159">
        <v>36.200000000000003</v>
      </c>
      <c r="AK159"/>
      <c r="AL159">
        <v>1.1499999999999999</v>
      </c>
      <c r="AR159">
        <v>8.57</v>
      </c>
      <c r="AS159">
        <v>34.9</v>
      </c>
      <c r="AT159"/>
      <c r="AU159"/>
      <c r="AV159"/>
      <c r="AW159"/>
      <c r="AX159">
        <v>9.09</v>
      </c>
      <c r="AY159">
        <v>9.09</v>
      </c>
      <c r="AZ159">
        <v>54.3</v>
      </c>
      <c r="BA159"/>
      <c r="BB159"/>
      <c r="BC159"/>
      <c r="BD159">
        <v>59.7</v>
      </c>
      <c r="BE159"/>
      <c r="BF159">
        <v>8.8800000000000008</v>
      </c>
      <c r="BG159">
        <v>2.2000000000000002</v>
      </c>
      <c r="BH159">
        <v>31.3</v>
      </c>
      <c r="BI159">
        <v>0.6</v>
      </c>
      <c r="BJ159">
        <v>1.87</v>
      </c>
      <c r="BK159">
        <v>1.87</v>
      </c>
      <c r="BM159">
        <v>6.58</v>
      </c>
      <c r="BN159">
        <v>0.7</v>
      </c>
      <c r="BO159"/>
      <c r="BP159">
        <v>1.18</v>
      </c>
      <c r="BQ159">
        <v>1.6</v>
      </c>
      <c r="BR159">
        <v>1.6</v>
      </c>
      <c r="BS159">
        <v>1.6</v>
      </c>
      <c r="BT159">
        <v>337</v>
      </c>
      <c r="BU159">
        <v>0.9</v>
      </c>
      <c r="BV159">
        <v>73</v>
      </c>
      <c r="BW159">
        <v>7.62</v>
      </c>
      <c r="BX159"/>
      <c r="BY159">
        <v>175</v>
      </c>
      <c r="CP159" s="49"/>
    </row>
    <row r="160" spans="2:94" x14ac:dyDescent="0.25">
      <c r="B160" t="s">
        <v>677</v>
      </c>
      <c r="C160" t="s">
        <v>119</v>
      </c>
      <c r="D160" t="s">
        <v>630</v>
      </c>
      <c r="E160" t="s">
        <v>631</v>
      </c>
      <c r="F160" s="61">
        <v>45275</v>
      </c>
      <c r="G160" s="61">
        <v>45291</v>
      </c>
      <c r="L160">
        <v>485</v>
      </c>
      <c r="Q160">
        <v>58.3</v>
      </c>
      <c r="R160">
        <v>58.3</v>
      </c>
      <c r="T160">
        <v>21</v>
      </c>
      <c r="U160">
        <v>2.91</v>
      </c>
      <c r="W160">
        <v>10.95</v>
      </c>
      <c r="X160">
        <v>6.84</v>
      </c>
      <c r="Y160">
        <v>2.08</v>
      </c>
      <c r="AB160">
        <v>25.1</v>
      </c>
      <c r="AC160">
        <v>9.3800000000000008</v>
      </c>
      <c r="AE160">
        <v>4.47</v>
      </c>
      <c r="AF160"/>
      <c r="AG160">
        <v>2.5099999999999998</v>
      </c>
      <c r="AH160"/>
      <c r="AI160"/>
      <c r="AJ160">
        <v>31.8</v>
      </c>
      <c r="AK160"/>
      <c r="AL160">
        <v>1</v>
      </c>
      <c r="AR160">
        <v>8.42</v>
      </c>
      <c r="AS160">
        <v>31.8</v>
      </c>
      <c r="AT160"/>
      <c r="AU160"/>
      <c r="AV160"/>
      <c r="AW160"/>
      <c r="AX160">
        <v>7.76</v>
      </c>
      <c r="AY160">
        <v>7.76</v>
      </c>
      <c r="AZ160">
        <v>55.7</v>
      </c>
      <c r="BA160"/>
      <c r="BB160"/>
      <c r="BC160"/>
      <c r="BD160">
        <v>54.4</v>
      </c>
      <c r="BE160"/>
      <c r="BF160">
        <v>8.56</v>
      </c>
      <c r="BG160">
        <v>1.9</v>
      </c>
      <c r="BH160">
        <v>39.5</v>
      </c>
      <c r="BI160">
        <v>0.5</v>
      </c>
      <c r="BJ160">
        <v>1.76</v>
      </c>
      <c r="BK160">
        <v>1.76</v>
      </c>
      <c r="BM160">
        <v>6.2</v>
      </c>
      <c r="BN160">
        <v>0.69</v>
      </c>
      <c r="BO160"/>
      <c r="BP160">
        <v>1.06</v>
      </c>
      <c r="BQ160">
        <v>1.58</v>
      </c>
      <c r="BR160">
        <v>1.58</v>
      </c>
      <c r="BS160">
        <v>1.58</v>
      </c>
      <c r="BT160">
        <v>326</v>
      </c>
      <c r="BU160">
        <v>2.6</v>
      </c>
      <c r="BV160">
        <v>67.2</v>
      </c>
      <c r="BW160">
        <v>6.62</v>
      </c>
      <c r="BX160"/>
      <c r="BY160">
        <v>175</v>
      </c>
      <c r="CP160" s="49"/>
    </row>
    <row r="161" spans="2:94" x14ac:dyDescent="0.25">
      <c r="B161" t="s">
        <v>678</v>
      </c>
      <c r="C161" t="s">
        <v>119</v>
      </c>
      <c r="D161" t="s">
        <v>630</v>
      </c>
      <c r="E161" t="s">
        <v>631</v>
      </c>
      <c r="F161" s="61">
        <v>45275</v>
      </c>
      <c r="G161" s="61">
        <v>45291</v>
      </c>
      <c r="L161">
        <v>495</v>
      </c>
      <c r="Q161">
        <v>71.5</v>
      </c>
      <c r="R161">
        <v>71.5</v>
      </c>
      <c r="T161">
        <v>20</v>
      </c>
      <c r="U161">
        <v>2.7</v>
      </c>
      <c r="W161">
        <v>11.15</v>
      </c>
      <c r="X161">
        <v>7.48</v>
      </c>
      <c r="Y161">
        <v>2.06</v>
      </c>
      <c r="AB161">
        <v>25.9</v>
      </c>
      <c r="AC161">
        <v>9.9</v>
      </c>
      <c r="AE161">
        <v>4.9000000000000004</v>
      </c>
      <c r="AF161"/>
      <c r="AG161">
        <v>2.62</v>
      </c>
      <c r="AH161"/>
      <c r="AI161"/>
      <c r="AJ161">
        <v>31.7</v>
      </c>
      <c r="AK161"/>
      <c r="AL161">
        <v>1.02</v>
      </c>
      <c r="AR161">
        <v>8.31</v>
      </c>
      <c r="AS161">
        <v>32.200000000000003</v>
      </c>
      <c r="AT161"/>
      <c r="AU161"/>
      <c r="AV161"/>
      <c r="AW161"/>
      <c r="AX161">
        <v>8.2100000000000009</v>
      </c>
      <c r="AY161">
        <v>8.2100000000000009</v>
      </c>
      <c r="AZ161">
        <v>58.5</v>
      </c>
      <c r="BA161"/>
      <c r="BB161"/>
      <c r="BC161"/>
      <c r="BD161">
        <v>53</v>
      </c>
      <c r="BE161"/>
      <c r="BF161">
        <v>7.7</v>
      </c>
      <c r="BG161">
        <v>2.5</v>
      </c>
      <c r="BH161">
        <v>39.6</v>
      </c>
      <c r="BI161">
        <v>0.6</v>
      </c>
      <c r="BJ161">
        <v>1.68</v>
      </c>
      <c r="BK161">
        <v>1.68</v>
      </c>
      <c r="BM161">
        <v>6.52</v>
      </c>
      <c r="BN161">
        <v>0.66</v>
      </c>
      <c r="BO161"/>
      <c r="BP161">
        <v>0.97</v>
      </c>
      <c r="BQ161">
        <v>1.5</v>
      </c>
      <c r="BR161">
        <v>1.5</v>
      </c>
      <c r="BS161">
        <v>1.5</v>
      </c>
      <c r="BT161">
        <v>344</v>
      </c>
      <c r="BU161">
        <v>1.5</v>
      </c>
      <c r="BV161">
        <v>67.900000000000006</v>
      </c>
      <c r="BW161">
        <v>7.04</v>
      </c>
      <c r="BX161"/>
      <c r="BY161">
        <v>182</v>
      </c>
      <c r="CP161" s="49"/>
    </row>
    <row r="162" spans="2:94" x14ac:dyDescent="0.25">
      <c r="B162" t="s">
        <v>679</v>
      </c>
      <c r="C162" t="s">
        <v>119</v>
      </c>
      <c r="D162" t="s">
        <v>630</v>
      </c>
      <c r="E162" t="s">
        <v>631</v>
      </c>
      <c r="F162" s="61">
        <v>45275</v>
      </c>
      <c r="G162" s="61">
        <v>45291</v>
      </c>
      <c r="L162">
        <v>502</v>
      </c>
      <c r="Q162">
        <v>94.1</v>
      </c>
      <c r="R162">
        <v>94.1</v>
      </c>
      <c r="T162">
        <v>9</v>
      </c>
      <c r="U162">
        <v>2.39</v>
      </c>
      <c r="W162">
        <v>10.7</v>
      </c>
      <c r="X162">
        <v>6.63</v>
      </c>
      <c r="Y162">
        <v>1.91</v>
      </c>
      <c r="AB162">
        <v>23.5</v>
      </c>
      <c r="AC162">
        <v>9.23</v>
      </c>
      <c r="AE162">
        <v>4.37</v>
      </c>
      <c r="AF162"/>
      <c r="AG162">
        <v>2.41</v>
      </c>
      <c r="AH162"/>
      <c r="AI162"/>
      <c r="AJ162">
        <v>34.9</v>
      </c>
      <c r="AK162"/>
      <c r="AL162">
        <v>0.91</v>
      </c>
      <c r="AR162">
        <v>8.9600000000000009</v>
      </c>
      <c r="AS162">
        <v>32.6</v>
      </c>
      <c r="AT162"/>
      <c r="AU162"/>
      <c r="AV162"/>
      <c r="AW162"/>
      <c r="AX162">
        <v>8.36</v>
      </c>
      <c r="AY162">
        <v>8.36</v>
      </c>
      <c r="AZ162">
        <v>63.4</v>
      </c>
      <c r="BA162"/>
      <c r="BB162"/>
      <c r="BC162"/>
      <c r="BD162">
        <v>50.2</v>
      </c>
      <c r="BE162"/>
      <c r="BF162">
        <v>7.84</v>
      </c>
      <c r="BG162">
        <v>1.8</v>
      </c>
      <c r="BH162">
        <v>35.4</v>
      </c>
      <c r="BI162">
        <v>0.5</v>
      </c>
      <c r="BJ162">
        <v>1.58</v>
      </c>
      <c r="BK162">
        <v>1.58</v>
      </c>
      <c r="BM162">
        <v>6.04</v>
      </c>
      <c r="BN162">
        <v>0.7</v>
      </c>
      <c r="BO162"/>
      <c r="BP162">
        <v>0.97</v>
      </c>
      <c r="BQ162">
        <v>1.34</v>
      </c>
      <c r="BR162">
        <v>1.34</v>
      </c>
      <c r="BS162">
        <v>1.34</v>
      </c>
      <c r="BT162">
        <v>293</v>
      </c>
      <c r="BU162">
        <v>1.4</v>
      </c>
      <c r="BV162">
        <v>65</v>
      </c>
      <c r="BW162">
        <v>6.42</v>
      </c>
      <c r="BX162"/>
      <c r="BY162">
        <v>173</v>
      </c>
      <c r="CP162" s="49"/>
    </row>
    <row r="163" spans="2:94" x14ac:dyDescent="0.25">
      <c r="B163" t="s">
        <v>680</v>
      </c>
      <c r="C163" t="s">
        <v>119</v>
      </c>
      <c r="D163" t="s">
        <v>630</v>
      </c>
      <c r="E163" t="s">
        <v>631</v>
      </c>
      <c r="F163" s="61">
        <v>45275</v>
      </c>
      <c r="G163" s="61">
        <v>45291</v>
      </c>
      <c r="L163">
        <v>239</v>
      </c>
      <c r="Q163">
        <v>29.2</v>
      </c>
      <c r="R163">
        <v>29.2</v>
      </c>
      <c r="T163">
        <v>30</v>
      </c>
      <c r="U163">
        <v>1.4</v>
      </c>
      <c r="W163">
        <v>7.38</v>
      </c>
      <c r="X163">
        <v>4.55</v>
      </c>
      <c r="Y163">
        <v>1.61</v>
      </c>
      <c r="AB163">
        <v>17.8</v>
      </c>
      <c r="AC163">
        <v>6.73</v>
      </c>
      <c r="AE163">
        <v>3.31</v>
      </c>
      <c r="AF163"/>
      <c r="AG163">
        <v>1.52</v>
      </c>
      <c r="AH163"/>
      <c r="AI163"/>
      <c r="AJ163">
        <v>24</v>
      </c>
      <c r="AK163"/>
      <c r="AL163">
        <v>0.61</v>
      </c>
      <c r="AR163">
        <v>5.89</v>
      </c>
      <c r="AS163">
        <v>24.2</v>
      </c>
      <c r="AT163"/>
      <c r="AU163"/>
      <c r="AV163"/>
      <c r="AW163"/>
      <c r="AX163">
        <v>6.11</v>
      </c>
      <c r="AY163">
        <v>6.11</v>
      </c>
      <c r="AZ163">
        <v>40</v>
      </c>
      <c r="BA163"/>
      <c r="BB163"/>
      <c r="BC163"/>
      <c r="BD163">
        <v>42.2</v>
      </c>
      <c r="BE163"/>
      <c r="BF163">
        <v>5.81</v>
      </c>
      <c r="BG163">
        <v>1.6</v>
      </c>
      <c r="BH163">
        <v>124</v>
      </c>
      <c r="BI163">
        <v>0.3</v>
      </c>
      <c r="BJ163">
        <v>1.1200000000000001</v>
      </c>
      <c r="BK163">
        <v>1.1200000000000001</v>
      </c>
      <c r="BM163">
        <v>4.3499999999999996</v>
      </c>
      <c r="BN163">
        <v>0.47</v>
      </c>
      <c r="BO163"/>
      <c r="BP163">
        <v>0.65</v>
      </c>
      <c r="BQ163">
        <v>1.1399999999999999</v>
      </c>
      <c r="BR163">
        <v>1.1399999999999999</v>
      </c>
      <c r="BS163">
        <v>1.1399999999999999</v>
      </c>
      <c r="BT163">
        <v>248</v>
      </c>
      <c r="BU163">
        <v>2.9</v>
      </c>
      <c r="BV163">
        <v>42.3</v>
      </c>
      <c r="BW163">
        <v>4.33</v>
      </c>
      <c r="BX163"/>
      <c r="BY163">
        <v>121</v>
      </c>
      <c r="CP163" s="49"/>
    </row>
    <row r="164" spans="2:94" x14ac:dyDescent="0.25">
      <c r="B164" t="s">
        <v>681</v>
      </c>
      <c r="C164" t="s">
        <v>119</v>
      </c>
      <c r="D164" t="s">
        <v>630</v>
      </c>
      <c r="E164" t="s">
        <v>631</v>
      </c>
      <c r="F164" s="61">
        <v>45275</v>
      </c>
      <c r="G164" s="61">
        <v>45291</v>
      </c>
      <c r="L164">
        <v>335</v>
      </c>
      <c r="Q164">
        <v>37.799999999999997</v>
      </c>
      <c r="R164">
        <v>37.799999999999997</v>
      </c>
      <c r="T164">
        <v>26</v>
      </c>
      <c r="U164">
        <v>1.57</v>
      </c>
      <c r="W164">
        <v>11.8</v>
      </c>
      <c r="X164">
        <v>7.54</v>
      </c>
      <c r="Y164">
        <v>2.63</v>
      </c>
      <c r="AB164">
        <v>20.100000000000001</v>
      </c>
      <c r="AC164">
        <v>11.8</v>
      </c>
      <c r="AE164">
        <v>3.74</v>
      </c>
      <c r="AF164"/>
      <c r="AG164">
        <v>2.5299999999999998</v>
      </c>
      <c r="AH164"/>
      <c r="AI164"/>
      <c r="AJ164">
        <v>55.8</v>
      </c>
      <c r="AK164"/>
      <c r="AL164">
        <v>1.01</v>
      </c>
      <c r="AR164">
        <v>7.25</v>
      </c>
      <c r="AS164">
        <v>47.8</v>
      </c>
      <c r="AT164"/>
      <c r="AU164"/>
      <c r="AV164"/>
      <c r="AW164"/>
      <c r="AX164">
        <v>12.2</v>
      </c>
      <c r="AY164">
        <v>12.2</v>
      </c>
      <c r="AZ164">
        <v>52.8</v>
      </c>
      <c r="BA164"/>
      <c r="BB164"/>
      <c r="BC164"/>
      <c r="BD164">
        <v>47.3</v>
      </c>
      <c r="BE164"/>
      <c r="BF164">
        <v>10.85</v>
      </c>
      <c r="BG164">
        <v>1.5</v>
      </c>
      <c r="BH164">
        <v>65.3</v>
      </c>
      <c r="BI164">
        <v>0.5</v>
      </c>
      <c r="BJ164">
        <v>1.9</v>
      </c>
      <c r="BK164">
        <v>1.9</v>
      </c>
      <c r="BM164">
        <v>5.0199999999999996</v>
      </c>
      <c r="BN164">
        <v>0.56999999999999995</v>
      </c>
      <c r="BO164"/>
      <c r="BP164">
        <v>1.04</v>
      </c>
      <c r="BQ164">
        <v>1.34</v>
      </c>
      <c r="BR164">
        <v>1.34</v>
      </c>
      <c r="BS164">
        <v>1.34</v>
      </c>
      <c r="BT164">
        <v>321</v>
      </c>
      <c r="BU164">
        <v>1.3</v>
      </c>
      <c r="BV164">
        <v>68.599999999999994</v>
      </c>
      <c r="BW164">
        <v>6.59</v>
      </c>
      <c r="BX164"/>
      <c r="BY164">
        <v>148</v>
      </c>
      <c r="CP164" s="49"/>
    </row>
    <row r="165" spans="2:94" x14ac:dyDescent="0.25">
      <c r="B165" t="s">
        <v>682</v>
      </c>
      <c r="C165" t="s">
        <v>119</v>
      </c>
      <c r="D165" t="s">
        <v>630</v>
      </c>
      <c r="E165" t="s">
        <v>631</v>
      </c>
      <c r="F165" s="61">
        <v>45275</v>
      </c>
      <c r="G165" s="61">
        <v>45291</v>
      </c>
      <c r="L165">
        <v>223</v>
      </c>
      <c r="Q165">
        <v>27.6</v>
      </c>
      <c r="R165">
        <v>27.6</v>
      </c>
      <c r="T165">
        <v>29</v>
      </c>
      <c r="U165">
        <v>1.1399999999999999</v>
      </c>
      <c r="W165">
        <v>5.26</v>
      </c>
      <c r="X165">
        <v>3.72</v>
      </c>
      <c r="Y165">
        <v>1.1200000000000001</v>
      </c>
      <c r="AB165">
        <v>17.7</v>
      </c>
      <c r="AC165">
        <v>5.24</v>
      </c>
      <c r="AE165">
        <v>3.28</v>
      </c>
      <c r="AF165"/>
      <c r="AG165">
        <v>1.23</v>
      </c>
      <c r="AH165"/>
      <c r="AI165"/>
      <c r="AJ165">
        <v>20.2</v>
      </c>
      <c r="AK165"/>
      <c r="AL165">
        <v>0.5</v>
      </c>
      <c r="AR165">
        <v>6.21</v>
      </c>
      <c r="AS165">
        <v>19.600000000000001</v>
      </c>
      <c r="AT165"/>
      <c r="AU165"/>
      <c r="AV165"/>
      <c r="AW165"/>
      <c r="AX165">
        <v>4.7300000000000004</v>
      </c>
      <c r="AY165">
        <v>4.7300000000000004</v>
      </c>
      <c r="AZ165">
        <v>41.8</v>
      </c>
      <c r="BA165"/>
      <c r="BB165"/>
      <c r="BC165"/>
      <c r="BD165">
        <v>43.7</v>
      </c>
      <c r="BE165"/>
      <c r="BF165">
        <v>4.0999999999999996</v>
      </c>
      <c r="BG165">
        <v>1.4</v>
      </c>
      <c r="BH165">
        <v>115.5</v>
      </c>
      <c r="BI165">
        <v>0.4</v>
      </c>
      <c r="BJ165">
        <v>0.82</v>
      </c>
      <c r="BK165">
        <v>0.82</v>
      </c>
      <c r="BM165">
        <v>4.3899999999999997</v>
      </c>
      <c r="BN165">
        <v>0.49</v>
      </c>
      <c r="BO165"/>
      <c r="BP165">
        <v>0.51</v>
      </c>
      <c r="BQ165">
        <v>1.1399999999999999</v>
      </c>
      <c r="BR165">
        <v>1.1399999999999999</v>
      </c>
      <c r="BS165">
        <v>1.1399999999999999</v>
      </c>
      <c r="BT165">
        <v>246</v>
      </c>
      <c r="BU165">
        <v>2.2999999999999998</v>
      </c>
      <c r="BV165">
        <v>35.6</v>
      </c>
      <c r="BW165">
        <v>3.37</v>
      </c>
      <c r="BX165"/>
      <c r="BY165">
        <v>129</v>
      </c>
      <c r="CP165" s="49"/>
    </row>
    <row r="166" spans="2:94" x14ac:dyDescent="0.25">
      <c r="B166" t="s">
        <v>683</v>
      </c>
      <c r="C166" t="s">
        <v>119</v>
      </c>
      <c r="D166" t="s">
        <v>630</v>
      </c>
      <c r="E166" t="s">
        <v>631</v>
      </c>
      <c r="F166" s="61">
        <v>45275</v>
      </c>
      <c r="G166" s="61">
        <v>45291</v>
      </c>
      <c r="L166">
        <v>238</v>
      </c>
      <c r="Q166">
        <v>30.2</v>
      </c>
      <c r="R166">
        <v>30.2</v>
      </c>
      <c r="T166">
        <v>28</v>
      </c>
      <c r="U166">
        <v>1.24</v>
      </c>
      <c r="W166">
        <v>4.49</v>
      </c>
      <c r="X166">
        <v>3</v>
      </c>
      <c r="Y166">
        <v>0.86</v>
      </c>
      <c r="AB166">
        <v>18.3</v>
      </c>
      <c r="AC166">
        <v>4.1100000000000003</v>
      </c>
      <c r="AE166">
        <v>3.07</v>
      </c>
      <c r="AF166"/>
      <c r="AG166">
        <v>1.03</v>
      </c>
      <c r="AH166"/>
      <c r="AI166"/>
      <c r="AJ166">
        <v>18.399999999999999</v>
      </c>
      <c r="AK166"/>
      <c r="AL166">
        <v>0.43</v>
      </c>
      <c r="AR166">
        <v>5.74</v>
      </c>
      <c r="AS166">
        <v>17</v>
      </c>
      <c r="AT166"/>
      <c r="AU166"/>
      <c r="AV166"/>
      <c r="AW166"/>
      <c r="AX166">
        <v>4.13</v>
      </c>
      <c r="AY166">
        <v>4.13</v>
      </c>
      <c r="AZ166">
        <v>44</v>
      </c>
      <c r="BA166"/>
      <c r="BB166"/>
      <c r="BC166"/>
      <c r="BD166">
        <v>42.5</v>
      </c>
      <c r="BE166"/>
      <c r="BF166">
        <v>3.01</v>
      </c>
      <c r="BG166">
        <v>1.3</v>
      </c>
      <c r="BH166">
        <v>130</v>
      </c>
      <c r="BI166">
        <v>0.4</v>
      </c>
      <c r="BJ166">
        <v>0.67</v>
      </c>
      <c r="BK166">
        <v>0.67</v>
      </c>
      <c r="BM166">
        <v>4.24</v>
      </c>
      <c r="BN166">
        <v>0.49</v>
      </c>
      <c r="BO166"/>
      <c r="BP166">
        <v>0.49</v>
      </c>
      <c r="BQ166">
        <v>1.1200000000000001</v>
      </c>
      <c r="BR166">
        <v>1.1200000000000001</v>
      </c>
      <c r="BS166">
        <v>1.1200000000000001</v>
      </c>
      <c r="BT166">
        <v>236</v>
      </c>
      <c r="BU166">
        <v>2</v>
      </c>
      <c r="BV166">
        <v>29</v>
      </c>
      <c r="BW166">
        <v>3.29</v>
      </c>
      <c r="BX166"/>
      <c r="BY166">
        <v>126</v>
      </c>
      <c r="CP166" s="49"/>
    </row>
    <row r="167" spans="2:94" x14ac:dyDescent="0.25">
      <c r="B167" t="s">
        <v>684</v>
      </c>
      <c r="C167" t="s">
        <v>119</v>
      </c>
      <c r="D167" t="s">
        <v>630</v>
      </c>
      <c r="E167" t="s">
        <v>631</v>
      </c>
      <c r="F167" s="61">
        <v>45275</v>
      </c>
      <c r="G167" s="61">
        <v>45291</v>
      </c>
      <c r="L167">
        <v>289</v>
      </c>
      <c r="Q167">
        <v>34.700000000000003</v>
      </c>
      <c r="R167">
        <v>34.700000000000003</v>
      </c>
      <c r="T167">
        <v>33</v>
      </c>
      <c r="U167">
        <v>1.58</v>
      </c>
      <c r="W167">
        <v>5.73</v>
      </c>
      <c r="X167">
        <v>3.78</v>
      </c>
      <c r="Y167">
        <v>1.1399999999999999</v>
      </c>
      <c r="AB167">
        <v>19</v>
      </c>
      <c r="AC167">
        <v>5.26</v>
      </c>
      <c r="AE167">
        <v>3.92</v>
      </c>
      <c r="AF167"/>
      <c r="AG167">
        <v>1.31</v>
      </c>
      <c r="AH167"/>
      <c r="AI167"/>
      <c r="AJ167">
        <v>24.5</v>
      </c>
      <c r="AK167"/>
      <c r="AL167">
        <v>0.56999999999999995</v>
      </c>
      <c r="AR167">
        <v>6.27</v>
      </c>
      <c r="AS167">
        <v>20</v>
      </c>
      <c r="AT167"/>
      <c r="AU167"/>
      <c r="AV167"/>
      <c r="AW167"/>
      <c r="AX167">
        <v>5.2</v>
      </c>
      <c r="AY167">
        <v>5.2</v>
      </c>
      <c r="AZ167">
        <v>48.1</v>
      </c>
      <c r="BA167"/>
      <c r="BB167"/>
      <c r="BC167"/>
      <c r="BD167">
        <v>44.1</v>
      </c>
      <c r="BE167"/>
      <c r="BF167">
        <v>4.5999999999999996</v>
      </c>
      <c r="BG167">
        <v>1.7</v>
      </c>
      <c r="BH167">
        <v>109</v>
      </c>
      <c r="BI167">
        <v>0.4</v>
      </c>
      <c r="BJ167">
        <v>0.89</v>
      </c>
      <c r="BK167">
        <v>0.89</v>
      </c>
      <c r="BM167">
        <v>4.74</v>
      </c>
      <c r="BN167">
        <v>0.52</v>
      </c>
      <c r="BO167"/>
      <c r="BP167">
        <v>0.56000000000000005</v>
      </c>
      <c r="BQ167">
        <v>1.1599999999999999</v>
      </c>
      <c r="BR167">
        <v>1.1599999999999999</v>
      </c>
      <c r="BS167">
        <v>1.1599999999999999</v>
      </c>
      <c r="BT167">
        <v>260</v>
      </c>
      <c r="BU167">
        <v>2.2000000000000002</v>
      </c>
      <c r="BV167">
        <v>37.5</v>
      </c>
      <c r="BW167">
        <v>3.71</v>
      </c>
      <c r="BX167"/>
      <c r="BY167">
        <v>140</v>
      </c>
      <c r="CP167" s="49"/>
    </row>
    <row r="168" spans="2:94" x14ac:dyDescent="0.25">
      <c r="B168" t="s">
        <v>685</v>
      </c>
      <c r="C168" t="s">
        <v>119</v>
      </c>
      <c r="D168" t="s">
        <v>630</v>
      </c>
      <c r="E168" t="s">
        <v>631</v>
      </c>
      <c r="F168" s="61">
        <v>45275</v>
      </c>
      <c r="G168" s="61">
        <v>45291</v>
      </c>
      <c r="L168">
        <v>355</v>
      </c>
      <c r="Q168">
        <v>47.1</v>
      </c>
      <c r="R168">
        <v>47.1</v>
      </c>
      <c r="T168">
        <v>29</v>
      </c>
      <c r="U168">
        <v>1.5</v>
      </c>
      <c r="W168">
        <v>4.0199999999999996</v>
      </c>
      <c r="X168">
        <v>2.81</v>
      </c>
      <c r="Y168">
        <v>0.84</v>
      </c>
      <c r="AB168">
        <v>21.3</v>
      </c>
      <c r="AC168">
        <v>3.98</v>
      </c>
      <c r="AE168">
        <v>4.13</v>
      </c>
      <c r="AF168"/>
      <c r="AG168">
        <v>0.94</v>
      </c>
      <c r="AH168"/>
      <c r="AI168"/>
      <c r="AJ168">
        <v>23.1</v>
      </c>
      <c r="AK168"/>
      <c r="AL168">
        <v>0.44</v>
      </c>
      <c r="AR168">
        <v>7.21</v>
      </c>
      <c r="AS168">
        <v>16.2</v>
      </c>
      <c r="AT168"/>
      <c r="AU168"/>
      <c r="AV168"/>
      <c r="AW168"/>
      <c r="AX168">
        <v>4.2300000000000004</v>
      </c>
      <c r="AY168">
        <v>4.2300000000000004</v>
      </c>
      <c r="AZ168">
        <v>53.7</v>
      </c>
      <c r="BA168"/>
      <c r="BB168"/>
      <c r="BC168"/>
      <c r="BD168">
        <v>46.7</v>
      </c>
      <c r="BE168"/>
      <c r="BF168">
        <v>3.8</v>
      </c>
      <c r="BG168">
        <v>1.6</v>
      </c>
      <c r="BH168">
        <v>69.900000000000006</v>
      </c>
      <c r="BI168">
        <v>0.5</v>
      </c>
      <c r="BJ168">
        <v>0.63</v>
      </c>
      <c r="BK168">
        <v>0.63</v>
      </c>
      <c r="BM168">
        <v>5.36</v>
      </c>
      <c r="BN168">
        <v>0.59</v>
      </c>
      <c r="BO168"/>
      <c r="BP168">
        <v>0.4</v>
      </c>
      <c r="BQ168">
        <v>1.29</v>
      </c>
      <c r="BR168">
        <v>1.29</v>
      </c>
      <c r="BS168">
        <v>1.29</v>
      </c>
      <c r="BT168">
        <v>256</v>
      </c>
      <c r="BU168">
        <v>1.4</v>
      </c>
      <c r="BV168">
        <v>28.4</v>
      </c>
      <c r="BW168">
        <v>2.94</v>
      </c>
      <c r="BX168"/>
      <c r="BY168">
        <v>153</v>
      </c>
      <c r="CP168" s="49"/>
    </row>
    <row r="169" spans="2:94" x14ac:dyDescent="0.25">
      <c r="B169" t="s">
        <v>686</v>
      </c>
      <c r="C169" t="s">
        <v>119</v>
      </c>
      <c r="D169" t="s">
        <v>630</v>
      </c>
      <c r="E169" t="s">
        <v>631</v>
      </c>
      <c r="F169" s="61">
        <v>45275</v>
      </c>
      <c r="G169" s="61">
        <v>45291</v>
      </c>
      <c r="L169">
        <v>303</v>
      </c>
      <c r="Q169">
        <v>81.3</v>
      </c>
      <c r="R169">
        <v>81.3</v>
      </c>
      <c r="T169">
        <v>9</v>
      </c>
      <c r="U169">
        <v>2.13</v>
      </c>
      <c r="W169">
        <v>11.95</v>
      </c>
      <c r="X169">
        <v>7.87</v>
      </c>
      <c r="Y169">
        <v>2.63</v>
      </c>
      <c r="AB169">
        <v>30.7</v>
      </c>
      <c r="AC169">
        <v>11.2</v>
      </c>
      <c r="AE169">
        <v>5.38</v>
      </c>
      <c r="AF169"/>
      <c r="AG169">
        <v>2.76</v>
      </c>
      <c r="AH169"/>
      <c r="AI169"/>
      <c r="AJ169">
        <v>52</v>
      </c>
      <c r="AK169"/>
      <c r="AL169">
        <v>1.1299999999999999</v>
      </c>
      <c r="AR169">
        <v>10.050000000000001</v>
      </c>
      <c r="AS169">
        <v>54.7</v>
      </c>
      <c r="AT169"/>
      <c r="AU169"/>
      <c r="AV169"/>
      <c r="AW169"/>
      <c r="AX169">
        <v>13.75</v>
      </c>
      <c r="AY169">
        <v>13.75</v>
      </c>
      <c r="AZ169">
        <v>18.8</v>
      </c>
      <c r="BA169"/>
      <c r="BB169"/>
      <c r="BC169"/>
      <c r="BD169">
        <v>63.7</v>
      </c>
      <c r="BE169"/>
      <c r="BF169">
        <v>12</v>
      </c>
      <c r="BG169">
        <v>2.7</v>
      </c>
      <c r="BH169">
        <v>16.399999999999999</v>
      </c>
      <c r="BI169">
        <v>0.6</v>
      </c>
      <c r="BJ169">
        <v>1.96</v>
      </c>
      <c r="BK169">
        <v>1.96</v>
      </c>
      <c r="BM169">
        <v>7.62</v>
      </c>
      <c r="BN169">
        <v>0.76</v>
      </c>
      <c r="BO169"/>
      <c r="BP169">
        <v>1.17</v>
      </c>
      <c r="BQ169">
        <v>1.52</v>
      </c>
      <c r="BR169">
        <v>1.52</v>
      </c>
      <c r="BS169">
        <v>1.52</v>
      </c>
      <c r="BT169">
        <v>372</v>
      </c>
      <c r="BU169">
        <v>1.1000000000000001</v>
      </c>
      <c r="BV169">
        <v>72.5</v>
      </c>
      <c r="BW169">
        <v>7.52</v>
      </c>
      <c r="BX169"/>
      <c r="BY169">
        <v>199</v>
      </c>
      <c r="CP169" s="49"/>
    </row>
    <row r="170" spans="2:94" x14ac:dyDescent="0.25">
      <c r="B170" t="s">
        <v>687</v>
      </c>
      <c r="C170" t="s">
        <v>119</v>
      </c>
      <c r="D170" t="s">
        <v>630</v>
      </c>
      <c r="E170" t="s">
        <v>631</v>
      </c>
      <c r="F170" s="61">
        <v>45275</v>
      </c>
      <c r="G170" s="61">
        <v>45291</v>
      </c>
      <c r="L170">
        <v>277</v>
      </c>
      <c r="Q170">
        <v>192</v>
      </c>
      <c r="R170">
        <v>192</v>
      </c>
      <c r="T170">
        <v>6</v>
      </c>
      <c r="U170">
        <v>3.6</v>
      </c>
      <c r="W170">
        <v>40.9</v>
      </c>
      <c r="X170">
        <v>26.8</v>
      </c>
      <c r="Y170">
        <v>9.59</v>
      </c>
      <c r="AB170">
        <v>30.8</v>
      </c>
      <c r="AC170">
        <v>39.9</v>
      </c>
      <c r="AE170">
        <v>4.34</v>
      </c>
      <c r="AF170"/>
      <c r="AG170">
        <v>9.19</v>
      </c>
      <c r="AH170"/>
      <c r="AI170"/>
      <c r="AJ170">
        <v>173.5</v>
      </c>
      <c r="AK170"/>
      <c r="AL170">
        <v>3.59</v>
      </c>
      <c r="AR170">
        <v>8.14</v>
      </c>
      <c r="AS170">
        <v>179.5</v>
      </c>
      <c r="AT170"/>
      <c r="AU170"/>
      <c r="AV170"/>
      <c r="AW170"/>
      <c r="AX170">
        <v>45.6</v>
      </c>
      <c r="AY170">
        <v>45.6</v>
      </c>
      <c r="AZ170">
        <v>24</v>
      </c>
      <c r="BA170"/>
      <c r="BB170"/>
      <c r="BC170"/>
      <c r="BD170">
        <v>57.6</v>
      </c>
      <c r="BE170"/>
      <c r="BF170">
        <v>38.6</v>
      </c>
      <c r="BG170">
        <v>2.2000000000000002</v>
      </c>
      <c r="BH170">
        <v>19.7</v>
      </c>
      <c r="BI170">
        <v>0.6</v>
      </c>
      <c r="BJ170">
        <v>6.32</v>
      </c>
      <c r="BK170">
        <v>6.32</v>
      </c>
      <c r="BM170">
        <v>6.34</v>
      </c>
      <c r="BN170">
        <v>0.68</v>
      </c>
      <c r="BO170"/>
      <c r="BP170">
        <v>3.91</v>
      </c>
      <c r="BQ170">
        <v>1.1599999999999999</v>
      </c>
      <c r="BR170">
        <v>1.1599999999999999</v>
      </c>
      <c r="BS170">
        <v>1.1599999999999999</v>
      </c>
      <c r="BT170">
        <v>332</v>
      </c>
      <c r="BU170">
        <v>1.1000000000000001</v>
      </c>
      <c r="BV170">
        <v>260</v>
      </c>
      <c r="BW170">
        <v>25</v>
      </c>
      <c r="BX170"/>
      <c r="BY170">
        <v>173</v>
      </c>
      <c r="CP170" s="49"/>
    </row>
    <row r="171" spans="2:94" x14ac:dyDescent="0.25">
      <c r="B171" t="s">
        <v>688</v>
      </c>
      <c r="C171" t="s">
        <v>119</v>
      </c>
      <c r="D171" t="s">
        <v>630</v>
      </c>
      <c r="E171" t="s">
        <v>631</v>
      </c>
      <c r="F171" s="61">
        <v>45275</v>
      </c>
      <c r="G171" s="61">
        <v>45291</v>
      </c>
      <c r="L171">
        <v>327</v>
      </c>
      <c r="Q171">
        <v>252</v>
      </c>
      <c r="R171">
        <v>252</v>
      </c>
      <c r="T171">
        <v>7</v>
      </c>
      <c r="U171">
        <v>4.12</v>
      </c>
      <c r="W171">
        <v>63.1</v>
      </c>
      <c r="X171">
        <v>39.6</v>
      </c>
      <c r="Y171">
        <v>14.5</v>
      </c>
      <c r="AB171">
        <v>28.8</v>
      </c>
      <c r="AC171">
        <v>62.2</v>
      </c>
      <c r="AE171">
        <v>4.87</v>
      </c>
      <c r="AF171"/>
      <c r="AG171">
        <v>13.75</v>
      </c>
      <c r="AH171"/>
      <c r="AI171"/>
      <c r="AJ171">
        <v>269</v>
      </c>
      <c r="AK171"/>
      <c r="AL171">
        <v>5.33</v>
      </c>
      <c r="AR171">
        <v>9.0500000000000007</v>
      </c>
      <c r="AS171">
        <v>276</v>
      </c>
      <c r="AT171"/>
      <c r="AU171"/>
      <c r="AV171"/>
      <c r="AW171"/>
      <c r="AX171">
        <v>69</v>
      </c>
      <c r="AY171">
        <v>69</v>
      </c>
      <c r="AZ171">
        <v>32.4</v>
      </c>
      <c r="BA171"/>
      <c r="BB171"/>
      <c r="BC171"/>
      <c r="BD171">
        <v>64.5</v>
      </c>
      <c r="BE171"/>
      <c r="BF171">
        <v>60</v>
      </c>
      <c r="BG171">
        <v>2.4</v>
      </c>
      <c r="BH171">
        <v>26.9</v>
      </c>
      <c r="BI171">
        <v>0.6</v>
      </c>
      <c r="BJ171">
        <v>9.82</v>
      </c>
      <c r="BK171">
        <v>9.82</v>
      </c>
      <c r="BM171">
        <v>6.59</v>
      </c>
      <c r="BN171">
        <v>0.72</v>
      </c>
      <c r="BO171"/>
      <c r="BP171">
        <v>5.95</v>
      </c>
      <c r="BQ171">
        <v>1.46</v>
      </c>
      <c r="BR171">
        <v>1.46</v>
      </c>
      <c r="BS171">
        <v>1.46</v>
      </c>
      <c r="BT171">
        <v>373</v>
      </c>
      <c r="BU171">
        <v>3.2</v>
      </c>
      <c r="BV171">
        <v>404</v>
      </c>
      <c r="BW171">
        <v>38.700000000000003</v>
      </c>
      <c r="BX171"/>
      <c r="BY171">
        <v>184</v>
      </c>
      <c r="CP171" s="49"/>
    </row>
    <row r="172" spans="2:94" x14ac:dyDescent="0.25">
      <c r="B172" t="s">
        <v>689</v>
      </c>
      <c r="C172" t="s">
        <v>119</v>
      </c>
      <c r="D172" t="s">
        <v>630</v>
      </c>
      <c r="E172" t="s">
        <v>631</v>
      </c>
      <c r="F172" s="61">
        <v>45275</v>
      </c>
      <c r="G172" s="61">
        <v>45291</v>
      </c>
      <c r="L172">
        <v>348</v>
      </c>
      <c r="Q172">
        <v>143</v>
      </c>
      <c r="R172">
        <v>143</v>
      </c>
      <c r="T172">
        <v>7</v>
      </c>
      <c r="U172">
        <v>2.63</v>
      </c>
      <c r="W172">
        <v>51.4</v>
      </c>
      <c r="X172">
        <v>33.4</v>
      </c>
      <c r="Y172">
        <v>11.75</v>
      </c>
      <c r="AB172">
        <v>28.9</v>
      </c>
      <c r="AC172">
        <v>50.6</v>
      </c>
      <c r="AE172">
        <v>5.5</v>
      </c>
      <c r="AF172"/>
      <c r="AG172">
        <v>11.65</v>
      </c>
      <c r="AH172"/>
      <c r="AI172"/>
      <c r="AJ172">
        <v>213</v>
      </c>
      <c r="AK172"/>
      <c r="AL172">
        <v>4.3600000000000003</v>
      </c>
      <c r="AR172">
        <v>10.65</v>
      </c>
      <c r="AS172">
        <v>212</v>
      </c>
      <c r="AT172"/>
      <c r="AU172"/>
      <c r="AV172"/>
      <c r="AW172"/>
      <c r="AX172">
        <v>53.6</v>
      </c>
      <c r="AY172">
        <v>53.6</v>
      </c>
      <c r="AZ172">
        <v>39.200000000000003</v>
      </c>
      <c r="BA172"/>
      <c r="BB172"/>
      <c r="BC172"/>
      <c r="BD172">
        <v>56.3</v>
      </c>
      <c r="BE172"/>
      <c r="BF172">
        <v>48.9</v>
      </c>
      <c r="BG172">
        <v>2.4</v>
      </c>
      <c r="BH172">
        <v>29.3</v>
      </c>
      <c r="BI172">
        <v>0.7</v>
      </c>
      <c r="BJ172">
        <v>7.88</v>
      </c>
      <c r="BK172">
        <v>7.88</v>
      </c>
      <c r="BM172">
        <v>7.99</v>
      </c>
      <c r="BN172">
        <v>0.84</v>
      </c>
      <c r="BO172"/>
      <c r="BP172">
        <v>4.8899999999999997</v>
      </c>
      <c r="BQ172">
        <v>1.92</v>
      </c>
      <c r="BR172">
        <v>1.92</v>
      </c>
      <c r="BS172">
        <v>1.92</v>
      </c>
      <c r="BT172">
        <v>373</v>
      </c>
      <c r="BU172">
        <v>1.4</v>
      </c>
      <c r="BV172">
        <v>333</v>
      </c>
      <c r="BW172">
        <v>30.6</v>
      </c>
      <c r="BX172"/>
      <c r="BY172">
        <v>222</v>
      </c>
      <c r="CP172" s="49"/>
    </row>
    <row r="173" spans="2:94" x14ac:dyDescent="0.25">
      <c r="B173" t="s">
        <v>690</v>
      </c>
      <c r="C173" t="s">
        <v>119</v>
      </c>
      <c r="D173" t="s">
        <v>630</v>
      </c>
      <c r="E173" t="s">
        <v>631</v>
      </c>
      <c r="F173" s="61">
        <v>45275</v>
      </c>
      <c r="G173" s="61">
        <v>45291</v>
      </c>
      <c r="L173">
        <v>346</v>
      </c>
      <c r="Q173">
        <v>103</v>
      </c>
      <c r="R173">
        <v>103</v>
      </c>
      <c r="T173">
        <v>5</v>
      </c>
      <c r="U173">
        <v>2.33</v>
      </c>
      <c r="W173">
        <v>46.5</v>
      </c>
      <c r="X173">
        <v>29.2</v>
      </c>
      <c r="Y173">
        <v>9.91</v>
      </c>
      <c r="AB173">
        <v>25.4</v>
      </c>
      <c r="AC173">
        <v>43.3</v>
      </c>
      <c r="AE173">
        <v>5.23</v>
      </c>
      <c r="AF173"/>
      <c r="AG173">
        <v>10.199999999999999</v>
      </c>
      <c r="AH173"/>
      <c r="AI173"/>
      <c r="AJ173">
        <v>170.5</v>
      </c>
      <c r="AK173"/>
      <c r="AL173">
        <v>3.94</v>
      </c>
      <c r="AR173">
        <v>10.45</v>
      </c>
      <c r="AS173">
        <v>170</v>
      </c>
      <c r="AT173"/>
      <c r="AU173"/>
      <c r="AV173"/>
      <c r="AW173"/>
      <c r="AX173">
        <v>42.6</v>
      </c>
      <c r="AY173">
        <v>42.6</v>
      </c>
      <c r="AZ173">
        <v>43.2</v>
      </c>
      <c r="BA173"/>
      <c r="BB173"/>
      <c r="BC173"/>
      <c r="BD173">
        <v>45.9</v>
      </c>
      <c r="BE173"/>
      <c r="BF173">
        <v>40.9</v>
      </c>
      <c r="BG173">
        <v>2</v>
      </c>
      <c r="BH173">
        <v>26</v>
      </c>
      <c r="BI173">
        <v>0.7</v>
      </c>
      <c r="BJ173">
        <v>7.07</v>
      </c>
      <c r="BK173">
        <v>7.07</v>
      </c>
      <c r="BM173">
        <v>7.32</v>
      </c>
      <c r="BN173">
        <v>0.77</v>
      </c>
      <c r="BO173"/>
      <c r="BP173">
        <v>4.2</v>
      </c>
      <c r="BQ173">
        <v>2.06</v>
      </c>
      <c r="BR173">
        <v>2.06</v>
      </c>
      <c r="BS173">
        <v>2.06</v>
      </c>
      <c r="BT173">
        <v>396</v>
      </c>
      <c r="BU173">
        <v>1.5</v>
      </c>
      <c r="BV173">
        <v>273</v>
      </c>
      <c r="BW173">
        <v>28.6</v>
      </c>
      <c r="BX173"/>
      <c r="BY173">
        <v>212</v>
      </c>
      <c r="CP173" s="49"/>
    </row>
    <row r="174" spans="2:94" x14ac:dyDescent="0.25">
      <c r="B174" t="s">
        <v>691</v>
      </c>
      <c r="C174" t="s">
        <v>119</v>
      </c>
      <c r="D174" t="s">
        <v>630</v>
      </c>
      <c r="E174" t="s">
        <v>631</v>
      </c>
      <c r="F174" s="61">
        <v>45275</v>
      </c>
      <c r="G174" s="61">
        <v>45291</v>
      </c>
      <c r="L174">
        <v>574</v>
      </c>
      <c r="Q174">
        <v>104</v>
      </c>
      <c r="R174">
        <v>104</v>
      </c>
      <c r="T174">
        <v>33</v>
      </c>
      <c r="U174">
        <v>3.41</v>
      </c>
      <c r="W174">
        <v>51.4</v>
      </c>
      <c r="X174">
        <v>32.1</v>
      </c>
      <c r="Y174">
        <v>11.3</v>
      </c>
      <c r="AB174">
        <v>33.299999999999997</v>
      </c>
      <c r="AC174">
        <v>51.8</v>
      </c>
      <c r="AE174">
        <v>4.9000000000000004</v>
      </c>
      <c r="AF174"/>
      <c r="AG174">
        <v>11.6</v>
      </c>
      <c r="AH174"/>
      <c r="AI174"/>
      <c r="AJ174">
        <v>220</v>
      </c>
      <c r="AK174"/>
      <c r="AL174">
        <v>4.17</v>
      </c>
      <c r="AR174">
        <v>9.08</v>
      </c>
      <c r="AS174">
        <v>209</v>
      </c>
      <c r="AT174"/>
      <c r="AU174"/>
      <c r="AV174"/>
      <c r="AW174"/>
      <c r="AX174">
        <v>51.5</v>
      </c>
      <c r="AY174">
        <v>51.5</v>
      </c>
      <c r="AZ174">
        <v>62</v>
      </c>
      <c r="BA174"/>
      <c r="BB174"/>
      <c r="BC174"/>
      <c r="BD174">
        <v>52.4</v>
      </c>
      <c r="BE174"/>
      <c r="BF174">
        <v>48</v>
      </c>
      <c r="BG174">
        <v>1.9</v>
      </c>
      <c r="BH174">
        <v>34.9</v>
      </c>
      <c r="BI174">
        <v>0.6</v>
      </c>
      <c r="BJ174">
        <v>8.14</v>
      </c>
      <c r="BK174">
        <v>8.14</v>
      </c>
      <c r="BM174">
        <v>6.81</v>
      </c>
      <c r="BN174">
        <v>0.72</v>
      </c>
      <c r="BO174"/>
      <c r="BP174">
        <v>4.4800000000000004</v>
      </c>
      <c r="BQ174">
        <v>2.48</v>
      </c>
      <c r="BR174">
        <v>2.48</v>
      </c>
      <c r="BS174">
        <v>2.48</v>
      </c>
      <c r="BT174">
        <v>389</v>
      </c>
      <c r="BU174">
        <v>2.1</v>
      </c>
      <c r="BV174">
        <v>327</v>
      </c>
      <c r="BW174">
        <v>28.8</v>
      </c>
      <c r="BX174"/>
      <c r="BY174">
        <v>185</v>
      </c>
      <c r="CP174" s="49"/>
    </row>
    <row r="175" spans="2:94" x14ac:dyDescent="0.25">
      <c r="B175" t="s">
        <v>692</v>
      </c>
      <c r="C175" t="s">
        <v>119</v>
      </c>
      <c r="D175" t="s">
        <v>630</v>
      </c>
      <c r="E175" t="s">
        <v>631</v>
      </c>
      <c r="F175" s="61">
        <v>45275</v>
      </c>
      <c r="G175" s="61">
        <v>45291</v>
      </c>
      <c r="L175">
        <v>596</v>
      </c>
      <c r="Q175">
        <v>97.2</v>
      </c>
      <c r="R175">
        <v>97.2</v>
      </c>
      <c r="T175">
        <v>5</v>
      </c>
      <c r="U175">
        <v>2.86</v>
      </c>
      <c r="W175">
        <v>43.6</v>
      </c>
      <c r="X175">
        <v>26.5</v>
      </c>
      <c r="Y175">
        <v>8.7799999999999994</v>
      </c>
      <c r="AB175">
        <v>25</v>
      </c>
      <c r="AC175">
        <v>43.4</v>
      </c>
      <c r="AE175">
        <v>4.54</v>
      </c>
      <c r="AF175"/>
      <c r="AG175">
        <v>9.49</v>
      </c>
      <c r="AH175"/>
      <c r="AI175"/>
      <c r="AJ175">
        <v>161.5</v>
      </c>
      <c r="AK175"/>
      <c r="AL175">
        <v>3.4</v>
      </c>
      <c r="AR175">
        <v>8.75</v>
      </c>
      <c r="AS175">
        <v>153.5</v>
      </c>
      <c r="AT175"/>
      <c r="AU175"/>
      <c r="AV175"/>
      <c r="AW175"/>
      <c r="AX175">
        <v>38.200000000000003</v>
      </c>
      <c r="AY175">
        <v>38.200000000000003</v>
      </c>
      <c r="AZ175">
        <v>61.2</v>
      </c>
      <c r="BA175"/>
      <c r="BB175"/>
      <c r="BC175"/>
      <c r="BD175">
        <v>50.8</v>
      </c>
      <c r="BE175"/>
      <c r="BF175">
        <v>35.6</v>
      </c>
      <c r="BG175">
        <v>2.2000000000000002</v>
      </c>
      <c r="BH175">
        <v>36.299999999999997</v>
      </c>
      <c r="BI175">
        <v>0.6</v>
      </c>
      <c r="BJ175">
        <v>6.82</v>
      </c>
      <c r="BK175">
        <v>6.82</v>
      </c>
      <c r="BM175">
        <v>6.26</v>
      </c>
      <c r="BN175">
        <v>0.68</v>
      </c>
      <c r="BO175"/>
      <c r="BP175">
        <v>3.93</v>
      </c>
      <c r="BQ175">
        <v>1.98</v>
      </c>
      <c r="BR175">
        <v>1.98</v>
      </c>
      <c r="BS175">
        <v>1.98</v>
      </c>
      <c r="BT175">
        <v>444</v>
      </c>
      <c r="BU175">
        <v>1.9</v>
      </c>
      <c r="BV175">
        <v>241</v>
      </c>
      <c r="BW175">
        <v>24.2</v>
      </c>
      <c r="BX175"/>
      <c r="BY175">
        <v>178</v>
      </c>
      <c r="CP175" s="49"/>
    </row>
    <row r="176" spans="2:94" x14ac:dyDescent="0.25">
      <c r="B176" t="s">
        <v>693</v>
      </c>
      <c r="C176" t="s">
        <v>119</v>
      </c>
      <c r="D176" t="s">
        <v>630</v>
      </c>
      <c r="E176" t="s">
        <v>631</v>
      </c>
      <c r="F176" s="61">
        <v>45275</v>
      </c>
      <c r="G176" s="61">
        <v>45291</v>
      </c>
      <c r="L176">
        <v>534</v>
      </c>
      <c r="Q176">
        <v>55.6</v>
      </c>
      <c r="R176">
        <v>55.6</v>
      </c>
      <c r="T176">
        <v>10</v>
      </c>
      <c r="U176">
        <v>2.15</v>
      </c>
      <c r="W176">
        <v>43.1</v>
      </c>
      <c r="X176">
        <v>28.2</v>
      </c>
      <c r="Y176">
        <v>7.6</v>
      </c>
      <c r="AB176">
        <v>24.2</v>
      </c>
      <c r="AC176">
        <v>37.299999999999997</v>
      </c>
      <c r="AE176">
        <v>4.08</v>
      </c>
      <c r="AF176"/>
      <c r="AG176">
        <v>10.25</v>
      </c>
      <c r="AH176"/>
      <c r="AI176"/>
      <c r="AJ176">
        <v>105</v>
      </c>
      <c r="AK176"/>
      <c r="AL176">
        <v>3.45</v>
      </c>
      <c r="AR176">
        <v>8.1199999999999992</v>
      </c>
      <c r="AS176">
        <v>99.3</v>
      </c>
      <c r="AT176"/>
      <c r="AU176"/>
      <c r="AV176"/>
      <c r="AW176"/>
      <c r="AX176">
        <v>24</v>
      </c>
      <c r="AY176">
        <v>24</v>
      </c>
      <c r="AZ176">
        <v>61.1</v>
      </c>
      <c r="BA176"/>
      <c r="BB176"/>
      <c r="BC176"/>
      <c r="BD176">
        <v>50.9</v>
      </c>
      <c r="BE176"/>
      <c r="BF176">
        <v>26.2</v>
      </c>
      <c r="BG176">
        <v>1.7</v>
      </c>
      <c r="BH176">
        <v>62.3</v>
      </c>
      <c r="BI176">
        <v>0.5</v>
      </c>
      <c r="BJ176">
        <v>6.38</v>
      </c>
      <c r="BK176">
        <v>6.38</v>
      </c>
      <c r="BM176">
        <v>5.68</v>
      </c>
      <c r="BN176">
        <v>0.67</v>
      </c>
      <c r="BO176"/>
      <c r="BP176">
        <v>3.87</v>
      </c>
      <c r="BQ176">
        <v>1.48</v>
      </c>
      <c r="BR176">
        <v>1.48</v>
      </c>
      <c r="BS176">
        <v>1.48</v>
      </c>
      <c r="BT176">
        <v>371</v>
      </c>
      <c r="BU176">
        <v>2.8</v>
      </c>
      <c r="BV176">
        <v>300</v>
      </c>
      <c r="BW176">
        <v>23.9</v>
      </c>
      <c r="BX176"/>
      <c r="BY176">
        <v>166</v>
      </c>
      <c r="CP176" s="49"/>
    </row>
    <row r="177" spans="2:94" x14ac:dyDescent="0.25">
      <c r="B177" t="s">
        <v>694</v>
      </c>
      <c r="C177" t="s">
        <v>119</v>
      </c>
      <c r="D177" t="s">
        <v>630</v>
      </c>
      <c r="E177" t="s">
        <v>631</v>
      </c>
      <c r="F177" s="61">
        <v>45275</v>
      </c>
      <c r="G177" s="61">
        <v>45291</v>
      </c>
      <c r="L177">
        <v>183.5</v>
      </c>
      <c r="Q177">
        <v>25.1</v>
      </c>
      <c r="R177">
        <v>25.1</v>
      </c>
      <c r="T177">
        <v>38</v>
      </c>
      <c r="U177">
        <v>1.87</v>
      </c>
      <c r="W177">
        <v>4.67</v>
      </c>
      <c r="X177">
        <v>3.19</v>
      </c>
      <c r="Y177">
        <v>1.03</v>
      </c>
      <c r="AB177">
        <v>27.5</v>
      </c>
      <c r="AC177">
        <v>4.9800000000000004</v>
      </c>
      <c r="AE177">
        <v>5.3</v>
      </c>
      <c r="AF177"/>
      <c r="AG177">
        <v>1.05</v>
      </c>
      <c r="AH177"/>
      <c r="AI177"/>
      <c r="AJ177">
        <v>18.899999999999999</v>
      </c>
      <c r="AK177"/>
      <c r="AL177">
        <v>0.37</v>
      </c>
      <c r="AR177">
        <v>10.15</v>
      </c>
      <c r="AS177">
        <v>17.2</v>
      </c>
      <c r="AT177"/>
      <c r="AU177"/>
      <c r="AV177"/>
      <c r="AW177"/>
      <c r="AX177">
        <v>4.4800000000000004</v>
      </c>
      <c r="AY177">
        <v>4.4800000000000004</v>
      </c>
      <c r="AZ177">
        <v>17.3</v>
      </c>
      <c r="BA177"/>
      <c r="BB177"/>
      <c r="BC177"/>
      <c r="BD177">
        <v>37.5</v>
      </c>
      <c r="BE177"/>
      <c r="BF177">
        <v>3.95</v>
      </c>
      <c r="BG177">
        <v>2.5</v>
      </c>
      <c r="BH177">
        <v>20.5</v>
      </c>
      <c r="BI177">
        <v>0.6</v>
      </c>
      <c r="BJ177">
        <v>0.71</v>
      </c>
      <c r="BK177">
        <v>0.71</v>
      </c>
      <c r="BM177">
        <v>6.47</v>
      </c>
      <c r="BN177">
        <v>0.78</v>
      </c>
      <c r="BO177"/>
      <c r="BP177">
        <v>0.42</v>
      </c>
      <c r="BQ177">
        <v>1.66</v>
      </c>
      <c r="BR177">
        <v>1.66</v>
      </c>
      <c r="BS177">
        <v>1.66</v>
      </c>
      <c r="BT177">
        <v>354</v>
      </c>
      <c r="BU177">
        <v>1.6</v>
      </c>
      <c r="BV177">
        <v>26.9</v>
      </c>
      <c r="BW177">
        <v>3.01</v>
      </c>
      <c r="BX177"/>
      <c r="BY177">
        <v>212</v>
      </c>
      <c r="CP177" s="49"/>
    </row>
    <row r="178" spans="2:94" x14ac:dyDescent="0.25">
      <c r="B178" t="s">
        <v>695</v>
      </c>
      <c r="C178" t="s">
        <v>119</v>
      </c>
      <c r="D178" t="s">
        <v>630</v>
      </c>
      <c r="E178" t="s">
        <v>631</v>
      </c>
      <c r="F178" s="61">
        <v>45275</v>
      </c>
      <c r="G178" s="61">
        <v>45291</v>
      </c>
      <c r="L178">
        <v>229</v>
      </c>
      <c r="Q178">
        <v>23</v>
      </c>
      <c r="R178">
        <v>23</v>
      </c>
      <c r="T178">
        <v>17</v>
      </c>
      <c r="U178">
        <v>1.07</v>
      </c>
      <c r="W178">
        <v>2.93</v>
      </c>
      <c r="X178">
        <v>1.7</v>
      </c>
      <c r="Y178">
        <v>0.66</v>
      </c>
      <c r="AB178">
        <v>26.2</v>
      </c>
      <c r="AC178">
        <v>2.65</v>
      </c>
      <c r="AE178">
        <v>3.9</v>
      </c>
      <c r="AF178"/>
      <c r="AG178">
        <v>0.66</v>
      </c>
      <c r="AH178"/>
      <c r="AI178"/>
      <c r="AJ178">
        <v>10.8</v>
      </c>
      <c r="AK178"/>
      <c r="AL178">
        <v>0.3</v>
      </c>
      <c r="AR178">
        <v>7.11</v>
      </c>
      <c r="AS178">
        <v>11.6</v>
      </c>
      <c r="AT178"/>
      <c r="AU178"/>
      <c r="AV178"/>
      <c r="AW178"/>
      <c r="AX178">
        <v>2.78</v>
      </c>
      <c r="AY178">
        <v>2.78</v>
      </c>
      <c r="AZ178">
        <v>11.5</v>
      </c>
      <c r="BA178"/>
      <c r="BB178"/>
      <c r="BC178"/>
      <c r="BD178">
        <v>49.5</v>
      </c>
      <c r="BE178"/>
      <c r="BF178">
        <v>2.48</v>
      </c>
      <c r="BG178">
        <v>1.5</v>
      </c>
      <c r="BH178">
        <v>8.1999999999999993</v>
      </c>
      <c r="BI178">
        <v>0.5</v>
      </c>
      <c r="BJ178">
        <v>0.42</v>
      </c>
      <c r="BK178">
        <v>0.42</v>
      </c>
      <c r="BM178">
        <v>5.0999999999999996</v>
      </c>
      <c r="BN178">
        <v>0.57999999999999996</v>
      </c>
      <c r="BO178"/>
      <c r="BP178">
        <v>0.26</v>
      </c>
      <c r="BQ178">
        <v>1.24</v>
      </c>
      <c r="BR178">
        <v>1.24</v>
      </c>
      <c r="BS178">
        <v>1.24</v>
      </c>
      <c r="BT178">
        <v>269</v>
      </c>
      <c r="BU178">
        <v>1.1000000000000001</v>
      </c>
      <c r="BV178">
        <v>15.4</v>
      </c>
      <c r="BW178">
        <v>1.85</v>
      </c>
      <c r="BX178"/>
      <c r="BY178">
        <v>153</v>
      </c>
      <c r="CP178" s="49"/>
    </row>
    <row r="179" spans="2:94" x14ac:dyDescent="0.25">
      <c r="B179" t="s">
        <v>696</v>
      </c>
      <c r="C179" t="s">
        <v>119</v>
      </c>
      <c r="D179" t="s">
        <v>630</v>
      </c>
      <c r="E179" t="s">
        <v>631</v>
      </c>
      <c r="F179" s="61">
        <v>45275</v>
      </c>
      <c r="G179" s="61">
        <v>45291</v>
      </c>
      <c r="L179">
        <v>254</v>
      </c>
      <c r="Q179">
        <v>34.700000000000003</v>
      </c>
      <c r="R179">
        <v>34.700000000000003</v>
      </c>
      <c r="T179">
        <v>13</v>
      </c>
      <c r="U179">
        <v>1.19</v>
      </c>
      <c r="W179">
        <v>7.47</v>
      </c>
      <c r="X179">
        <v>5.51</v>
      </c>
      <c r="Y179">
        <v>1.39</v>
      </c>
      <c r="AB179">
        <v>23</v>
      </c>
      <c r="AC179">
        <v>6.45</v>
      </c>
      <c r="AE179">
        <v>2.96</v>
      </c>
      <c r="AF179"/>
      <c r="AG179">
        <v>1.78</v>
      </c>
      <c r="AH179"/>
      <c r="AI179"/>
      <c r="AJ179">
        <v>14.2</v>
      </c>
      <c r="AK179"/>
      <c r="AL179">
        <v>0.68</v>
      </c>
      <c r="AR179">
        <v>5.31</v>
      </c>
      <c r="AS179">
        <v>16.899999999999999</v>
      </c>
      <c r="AT179"/>
      <c r="AU179"/>
      <c r="AV179"/>
      <c r="AW179"/>
      <c r="AX179">
        <v>3.9</v>
      </c>
      <c r="AY179">
        <v>3.9</v>
      </c>
      <c r="AZ179">
        <v>25.7</v>
      </c>
      <c r="BA179"/>
      <c r="BB179"/>
      <c r="BC179"/>
      <c r="BD179">
        <v>46.7</v>
      </c>
      <c r="BE179"/>
      <c r="BF179">
        <v>4.9000000000000004</v>
      </c>
      <c r="BG179">
        <v>1.2</v>
      </c>
      <c r="BH179">
        <v>87.3</v>
      </c>
      <c r="BI179">
        <v>0.3</v>
      </c>
      <c r="BJ179">
        <v>1.06</v>
      </c>
      <c r="BK179">
        <v>1.06</v>
      </c>
      <c r="BM179">
        <v>4.17</v>
      </c>
      <c r="BN179">
        <v>0.43</v>
      </c>
      <c r="BO179"/>
      <c r="BP179">
        <v>0.74</v>
      </c>
      <c r="BQ179">
        <v>1.1100000000000001</v>
      </c>
      <c r="BR179">
        <v>1.1100000000000001</v>
      </c>
      <c r="BS179">
        <v>1.1100000000000001</v>
      </c>
      <c r="BT179">
        <v>259</v>
      </c>
      <c r="BU179">
        <v>2.1</v>
      </c>
      <c r="BV179">
        <v>44.7</v>
      </c>
      <c r="BW179">
        <v>4.9400000000000004</v>
      </c>
      <c r="BX179"/>
      <c r="BY179">
        <v>114</v>
      </c>
      <c r="CP179" s="49"/>
    </row>
    <row r="180" spans="2:94" x14ac:dyDescent="0.25">
      <c r="B180" t="s">
        <v>697</v>
      </c>
      <c r="C180" t="s">
        <v>119</v>
      </c>
      <c r="D180" t="s">
        <v>630</v>
      </c>
      <c r="E180" t="s">
        <v>631</v>
      </c>
      <c r="F180" s="61">
        <v>45275</v>
      </c>
      <c r="G180" s="61">
        <v>45291</v>
      </c>
      <c r="L180">
        <v>265</v>
      </c>
      <c r="Q180">
        <v>17.399999999999999</v>
      </c>
      <c r="R180">
        <v>17.399999999999999</v>
      </c>
      <c r="T180">
        <v>17</v>
      </c>
      <c r="U180">
        <v>2.39</v>
      </c>
      <c r="W180">
        <v>2.4500000000000002</v>
      </c>
      <c r="X180">
        <v>1.72</v>
      </c>
      <c r="Y180">
        <v>0.55000000000000004</v>
      </c>
      <c r="AB180">
        <v>24.6</v>
      </c>
      <c r="AC180">
        <v>2.33</v>
      </c>
      <c r="AE180">
        <v>3.12</v>
      </c>
      <c r="AF180"/>
      <c r="AG180">
        <v>0.56999999999999995</v>
      </c>
      <c r="AH180"/>
      <c r="AI180"/>
      <c r="AJ180">
        <v>11.4</v>
      </c>
      <c r="AK180"/>
      <c r="AL180">
        <v>0.33</v>
      </c>
      <c r="AR180">
        <v>5.38</v>
      </c>
      <c r="AS180">
        <v>9.1999999999999993</v>
      </c>
      <c r="AT180"/>
      <c r="AU180"/>
      <c r="AV180"/>
      <c r="AW180"/>
      <c r="AX180">
        <v>2.4500000000000002</v>
      </c>
      <c r="AY180">
        <v>2.4500000000000002</v>
      </c>
      <c r="AZ180">
        <v>25.9</v>
      </c>
      <c r="BA180"/>
      <c r="BB180"/>
      <c r="BC180"/>
      <c r="BD180">
        <v>48</v>
      </c>
      <c r="BE180"/>
      <c r="BF180">
        <v>1.96</v>
      </c>
      <c r="BG180">
        <v>1.4</v>
      </c>
      <c r="BH180">
        <v>17</v>
      </c>
      <c r="BI180">
        <v>0.4</v>
      </c>
      <c r="BJ180">
        <v>0.41</v>
      </c>
      <c r="BK180">
        <v>0.41</v>
      </c>
      <c r="BM180">
        <v>4.59</v>
      </c>
      <c r="BN180">
        <v>0.43</v>
      </c>
      <c r="BO180"/>
      <c r="BP180">
        <v>0.28000000000000003</v>
      </c>
      <c r="BQ180">
        <v>1.36</v>
      </c>
      <c r="BR180">
        <v>1.36</v>
      </c>
      <c r="BS180">
        <v>1.36</v>
      </c>
      <c r="BT180">
        <v>326</v>
      </c>
      <c r="BU180">
        <v>1.1000000000000001</v>
      </c>
      <c r="BV180">
        <v>15.7</v>
      </c>
      <c r="BW180">
        <v>1.88</v>
      </c>
      <c r="BX180"/>
      <c r="BY180">
        <v>121</v>
      </c>
      <c r="CP180" s="49"/>
    </row>
    <row r="181" spans="2:94" x14ac:dyDescent="0.25">
      <c r="B181" t="s">
        <v>698</v>
      </c>
      <c r="C181" t="s">
        <v>119</v>
      </c>
      <c r="D181" t="s">
        <v>630</v>
      </c>
      <c r="E181" t="s">
        <v>631</v>
      </c>
      <c r="F181" s="61">
        <v>45275</v>
      </c>
      <c r="G181" s="61">
        <v>45291</v>
      </c>
      <c r="L181">
        <v>244</v>
      </c>
      <c r="Q181">
        <v>24.2</v>
      </c>
      <c r="R181">
        <v>24.2</v>
      </c>
      <c r="T181">
        <v>14</v>
      </c>
      <c r="U181">
        <v>1.1299999999999999</v>
      </c>
      <c r="W181">
        <v>5.62</v>
      </c>
      <c r="X181">
        <v>3.48</v>
      </c>
      <c r="Y181">
        <v>1.3</v>
      </c>
      <c r="AB181">
        <v>19.399999999999999</v>
      </c>
      <c r="AC181">
        <v>5.23</v>
      </c>
      <c r="AE181">
        <v>2.78</v>
      </c>
      <c r="AF181"/>
      <c r="AG181">
        <v>1.27</v>
      </c>
      <c r="AH181"/>
      <c r="AI181"/>
      <c r="AJ181">
        <v>14.6</v>
      </c>
      <c r="AK181"/>
      <c r="AL181">
        <v>0.5</v>
      </c>
      <c r="AR181">
        <v>4.5999999999999996</v>
      </c>
      <c r="AS181">
        <v>16</v>
      </c>
      <c r="AT181"/>
      <c r="AU181"/>
      <c r="AV181"/>
      <c r="AW181"/>
      <c r="AX181">
        <v>4.12</v>
      </c>
      <c r="AY181">
        <v>4.12</v>
      </c>
      <c r="AZ181">
        <v>32.9</v>
      </c>
      <c r="BA181"/>
      <c r="BB181"/>
      <c r="BC181"/>
      <c r="BD181">
        <v>39.1</v>
      </c>
      <c r="BE181"/>
      <c r="BF181">
        <v>4.53</v>
      </c>
      <c r="BG181">
        <v>1</v>
      </c>
      <c r="BH181">
        <v>141</v>
      </c>
      <c r="BI181">
        <v>0.3</v>
      </c>
      <c r="BJ181">
        <v>0.83</v>
      </c>
      <c r="BK181">
        <v>0.83</v>
      </c>
      <c r="BM181">
        <v>3.3</v>
      </c>
      <c r="BN181">
        <v>0.39</v>
      </c>
      <c r="BO181"/>
      <c r="BP181">
        <v>0.59</v>
      </c>
      <c r="BQ181">
        <v>0.9</v>
      </c>
      <c r="BR181">
        <v>0.9</v>
      </c>
      <c r="BS181">
        <v>0.9</v>
      </c>
      <c r="BT181">
        <v>224</v>
      </c>
      <c r="BU181">
        <v>2.9</v>
      </c>
      <c r="BV181">
        <v>31.2</v>
      </c>
      <c r="BW181">
        <v>3.85</v>
      </c>
      <c r="BX181"/>
      <c r="BY181">
        <v>99</v>
      </c>
      <c r="CP181" s="49"/>
    </row>
    <row r="182" spans="2:94" x14ac:dyDescent="0.25">
      <c r="B182" t="s">
        <v>699</v>
      </c>
      <c r="C182" t="s">
        <v>119</v>
      </c>
      <c r="D182" t="s">
        <v>630</v>
      </c>
      <c r="E182" t="s">
        <v>631</v>
      </c>
      <c r="F182" s="61">
        <v>45275</v>
      </c>
      <c r="G182" s="61">
        <v>45291</v>
      </c>
      <c r="L182">
        <v>381</v>
      </c>
      <c r="Q182">
        <v>60.5</v>
      </c>
      <c r="R182">
        <v>60.5</v>
      </c>
      <c r="T182">
        <v>34</v>
      </c>
      <c r="U182">
        <v>1.24</v>
      </c>
      <c r="W182">
        <v>5.63</v>
      </c>
      <c r="X182">
        <v>3.65</v>
      </c>
      <c r="Y182">
        <v>1.29</v>
      </c>
      <c r="AB182">
        <v>25.3</v>
      </c>
      <c r="AC182">
        <v>5.14</v>
      </c>
      <c r="AE182">
        <v>3.57</v>
      </c>
      <c r="AF182"/>
      <c r="AG182">
        <v>1.25</v>
      </c>
      <c r="AH182"/>
      <c r="AI182"/>
      <c r="AJ182">
        <v>25.4</v>
      </c>
      <c r="AK182"/>
      <c r="AL182">
        <v>0.53</v>
      </c>
      <c r="AR182">
        <v>6.32</v>
      </c>
      <c r="AS182">
        <v>22.3</v>
      </c>
      <c r="AT182"/>
      <c r="AU182"/>
      <c r="AV182"/>
      <c r="AW182"/>
      <c r="AX182">
        <v>5.77</v>
      </c>
      <c r="AY182">
        <v>5.77</v>
      </c>
      <c r="AZ182">
        <v>20.6</v>
      </c>
      <c r="BA182"/>
      <c r="BB182"/>
      <c r="BC182"/>
      <c r="BD182">
        <v>55.7</v>
      </c>
      <c r="BE182"/>
      <c r="BF182">
        <v>4.67</v>
      </c>
      <c r="BG182">
        <v>1.8</v>
      </c>
      <c r="BH182">
        <v>33.200000000000003</v>
      </c>
      <c r="BI182">
        <v>0.4</v>
      </c>
      <c r="BJ182">
        <v>0.93</v>
      </c>
      <c r="BK182">
        <v>0.93</v>
      </c>
      <c r="BM182">
        <v>4.8099999999999996</v>
      </c>
      <c r="BN182">
        <v>0.52</v>
      </c>
      <c r="BO182"/>
      <c r="BP182">
        <v>0.5</v>
      </c>
      <c r="BQ182">
        <v>1.18</v>
      </c>
      <c r="BR182">
        <v>1.18</v>
      </c>
      <c r="BS182">
        <v>1.18</v>
      </c>
      <c r="BT182">
        <v>347</v>
      </c>
      <c r="BU182">
        <v>6.9</v>
      </c>
      <c r="BV182">
        <v>35.5</v>
      </c>
      <c r="BW182">
        <v>3.98</v>
      </c>
      <c r="BX182"/>
      <c r="BY182">
        <v>137</v>
      </c>
      <c r="CP182" s="49"/>
    </row>
    <row r="183" spans="2:94" x14ac:dyDescent="0.25">
      <c r="B183" t="s">
        <v>700</v>
      </c>
      <c r="C183" t="s">
        <v>119</v>
      </c>
      <c r="D183" t="s">
        <v>630</v>
      </c>
      <c r="E183" t="s">
        <v>631</v>
      </c>
      <c r="F183" s="61">
        <v>45275</v>
      </c>
      <c r="G183" s="61">
        <v>45291</v>
      </c>
      <c r="L183">
        <v>677</v>
      </c>
      <c r="Q183">
        <v>151</v>
      </c>
      <c r="R183">
        <v>151</v>
      </c>
      <c r="T183">
        <v>40</v>
      </c>
      <c r="U183">
        <v>1.54</v>
      </c>
      <c r="W183">
        <v>5.48</v>
      </c>
      <c r="X183">
        <v>3.8</v>
      </c>
      <c r="Y183">
        <v>1.29</v>
      </c>
      <c r="AB183">
        <v>25.3</v>
      </c>
      <c r="AC183">
        <v>4.83</v>
      </c>
      <c r="AE183">
        <v>3.32</v>
      </c>
      <c r="AF183"/>
      <c r="AG183">
        <v>1.21</v>
      </c>
      <c r="AH183"/>
      <c r="AI183"/>
      <c r="AJ183">
        <v>26.2</v>
      </c>
      <c r="AK183"/>
      <c r="AL183">
        <v>0.62</v>
      </c>
      <c r="AR183">
        <v>5.36</v>
      </c>
      <c r="AS183">
        <v>23.1</v>
      </c>
      <c r="AT183"/>
      <c r="AU183"/>
      <c r="AV183"/>
      <c r="AW183"/>
      <c r="AX183">
        <v>5.83</v>
      </c>
      <c r="AY183">
        <v>5.83</v>
      </c>
      <c r="AZ183">
        <v>16.399999999999999</v>
      </c>
      <c r="BA183"/>
      <c r="BB183"/>
      <c r="BC183"/>
      <c r="BD183">
        <v>62.2</v>
      </c>
      <c r="BE183"/>
      <c r="BF183">
        <v>4.34</v>
      </c>
      <c r="BG183">
        <v>1.3</v>
      </c>
      <c r="BH183">
        <v>16.8</v>
      </c>
      <c r="BI183">
        <v>0.4</v>
      </c>
      <c r="BJ183">
        <v>0.92</v>
      </c>
      <c r="BK183">
        <v>0.92</v>
      </c>
      <c r="BM183">
        <v>4.28</v>
      </c>
      <c r="BN183">
        <v>0.51</v>
      </c>
      <c r="BO183"/>
      <c r="BP183">
        <v>0.55000000000000004</v>
      </c>
      <c r="BQ183">
        <v>1.2</v>
      </c>
      <c r="BR183">
        <v>1.2</v>
      </c>
      <c r="BS183">
        <v>1.2</v>
      </c>
      <c r="BT183">
        <v>426</v>
      </c>
      <c r="BU183">
        <v>1.2</v>
      </c>
      <c r="BV183">
        <v>32.5</v>
      </c>
      <c r="BW183">
        <v>3.82</v>
      </c>
      <c r="BX183"/>
      <c r="BY183">
        <v>115</v>
      </c>
      <c r="CP183" s="49"/>
    </row>
    <row r="184" spans="2:94" x14ac:dyDescent="0.25">
      <c r="B184" t="s">
        <v>701</v>
      </c>
      <c r="C184" t="s">
        <v>119</v>
      </c>
      <c r="D184" t="s">
        <v>630</v>
      </c>
      <c r="E184" t="s">
        <v>631</v>
      </c>
      <c r="F184" s="61">
        <v>45275</v>
      </c>
      <c r="G184" s="61">
        <v>45291</v>
      </c>
      <c r="L184">
        <v>375</v>
      </c>
      <c r="Q184">
        <v>44.8</v>
      </c>
      <c r="R184">
        <v>44.8</v>
      </c>
      <c r="T184">
        <v>56</v>
      </c>
      <c r="U184">
        <v>1.72</v>
      </c>
      <c r="W184">
        <v>6.27</v>
      </c>
      <c r="X184">
        <v>3.98</v>
      </c>
      <c r="Y184">
        <v>1.19</v>
      </c>
      <c r="AB184">
        <v>20.6</v>
      </c>
      <c r="AC184">
        <v>5.15</v>
      </c>
      <c r="AE184">
        <v>2.86</v>
      </c>
      <c r="AF184"/>
      <c r="AG184">
        <v>1.24</v>
      </c>
      <c r="AH184"/>
      <c r="AI184"/>
      <c r="AJ184">
        <v>19.399999999999999</v>
      </c>
      <c r="AK184"/>
      <c r="AL184">
        <v>0.64</v>
      </c>
      <c r="AR184">
        <v>4.78</v>
      </c>
      <c r="AS184">
        <v>20.2</v>
      </c>
      <c r="AT184"/>
      <c r="AU184"/>
      <c r="AV184"/>
      <c r="AW184"/>
      <c r="AX184">
        <v>5.17</v>
      </c>
      <c r="AY184">
        <v>5.17</v>
      </c>
      <c r="AZ184">
        <v>29.5</v>
      </c>
      <c r="BA184"/>
      <c r="BB184"/>
      <c r="BC184"/>
      <c r="BD184">
        <v>46.6</v>
      </c>
      <c r="BE184"/>
      <c r="BF184">
        <v>4.1100000000000003</v>
      </c>
      <c r="BG184">
        <v>1.2</v>
      </c>
      <c r="BH184">
        <v>68.2</v>
      </c>
      <c r="BI184">
        <v>0.3</v>
      </c>
      <c r="BJ184">
        <v>0.94</v>
      </c>
      <c r="BK184">
        <v>0.94</v>
      </c>
      <c r="BM184">
        <v>3.37</v>
      </c>
      <c r="BN184">
        <v>0.46</v>
      </c>
      <c r="BO184"/>
      <c r="BP184">
        <v>0.56000000000000005</v>
      </c>
      <c r="BQ184">
        <v>0.89</v>
      </c>
      <c r="BR184">
        <v>0.89</v>
      </c>
      <c r="BS184">
        <v>0.89</v>
      </c>
      <c r="BT184">
        <v>315</v>
      </c>
      <c r="BU184">
        <v>8.6</v>
      </c>
      <c r="BV184">
        <v>31.1</v>
      </c>
      <c r="BW184">
        <v>3.82</v>
      </c>
      <c r="BX184"/>
      <c r="BY184">
        <v>101</v>
      </c>
      <c r="CP184" s="49"/>
    </row>
    <row r="185" spans="2:94" x14ac:dyDescent="0.25">
      <c r="B185" t="s">
        <v>702</v>
      </c>
      <c r="C185" t="s">
        <v>119</v>
      </c>
      <c r="D185" t="s">
        <v>630</v>
      </c>
      <c r="E185" t="s">
        <v>631</v>
      </c>
      <c r="F185" s="61">
        <v>45275</v>
      </c>
      <c r="G185" s="61">
        <v>45291</v>
      </c>
      <c r="L185">
        <v>514</v>
      </c>
      <c r="Q185">
        <v>38.9</v>
      </c>
      <c r="R185">
        <v>38.9</v>
      </c>
      <c r="T185">
        <v>45</v>
      </c>
      <c r="U185">
        <v>2.8</v>
      </c>
      <c r="W185">
        <v>9.94</v>
      </c>
      <c r="X185">
        <v>6.93</v>
      </c>
      <c r="Y185">
        <v>2.25</v>
      </c>
      <c r="AB185">
        <v>21.5</v>
      </c>
      <c r="AC185">
        <v>8.25</v>
      </c>
      <c r="AE185">
        <v>2.86</v>
      </c>
      <c r="AF185"/>
      <c r="AG185">
        <v>2.0499999999999998</v>
      </c>
      <c r="AH185"/>
      <c r="AI185"/>
      <c r="AJ185">
        <v>30.7</v>
      </c>
      <c r="AK185"/>
      <c r="AL185">
        <v>0.94</v>
      </c>
      <c r="AR185">
        <v>4.97</v>
      </c>
      <c r="AS185">
        <v>32.700000000000003</v>
      </c>
      <c r="AT185"/>
      <c r="AU185"/>
      <c r="AV185"/>
      <c r="AW185"/>
      <c r="AX185">
        <v>8.57</v>
      </c>
      <c r="AY185">
        <v>8.57</v>
      </c>
      <c r="AZ185">
        <v>37.9</v>
      </c>
      <c r="BA185"/>
      <c r="BB185"/>
      <c r="BC185"/>
      <c r="BD185">
        <v>54.6</v>
      </c>
      <c r="BE185"/>
      <c r="BF185">
        <v>8.09</v>
      </c>
      <c r="BG185">
        <v>1.7</v>
      </c>
      <c r="BH185">
        <v>77.400000000000006</v>
      </c>
      <c r="BI185">
        <v>0.4</v>
      </c>
      <c r="BJ185">
        <v>1.48</v>
      </c>
      <c r="BK185">
        <v>1.48</v>
      </c>
      <c r="BM185">
        <v>3.44</v>
      </c>
      <c r="BN185">
        <v>0.49</v>
      </c>
      <c r="BO185"/>
      <c r="BP185">
        <v>1.02</v>
      </c>
      <c r="BQ185">
        <v>0.89</v>
      </c>
      <c r="BR185">
        <v>0.89</v>
      </c>
      <c r="BS185">
        <v>0.89</v>
      </c>
      <c r="BT185">
        <v>310</v>
      </c>
      <c r="BU185">
        <v>3.3</v>
      </c>
      <c r="BV185">
        <v>43.6</v>
      </c>
      <c r="BW185">
        <v>7.1</v>
      </c>
      <c r="BX185"/>
      <c r="BY185">
        <v>102</v>
      </c>
      <c r="CP185" s="49"/>
    </row>
    <row r="186" spans="2:94" x14ac:dyDescent="0.25">
      <c r="B186" t="s">
        <v>703</v>
      </c>
      <c r="C186" t="s">
        <v>119</v>
      </c>
      <c r="D186" t="s">
        <v>630</v>
      </c>
      <c r="E186" t="s">
        <v>631</v>
      </c>
      <c r="F186" s="61">
        <v>45275</v>
      </c>
      <c r="G186" s="61">
        <v>45291</v>
      </c>
      <c r="L186">
        <v>387</v>
      </c>
      <c r="Q186">
        <v>26.6</v>
      </c>
      <c r="R186">
        <v>26.6</v>
      </c>
      <c r="T186">
        <v>50</v>
      </c>
      <c r="U186">
        <v>1.88</v>
      </c>
      <c r="W186">
        <v>12.35</v>
      </c>
      <c r="X186">
        <v>8.9700000000000006</v>
      </c>
      <c r="Y186">
        <v>2.2400000000000002</v>
      </c>
      <c r="AB186">
        <v>21.3</v>
      </c>
      <c r="AC186">
        <v>11.6</v>
      </c>
      <c r="AE186">
        <v>2.86</v>
      </c>
      <c r="AF186"/>
      <c r="AG186">
        <v>2.92</v>
      </c>
      <c r="AH186"/>
      <c r="AI186"/>
      <c r="AJ186">
        <v>48.8</v>
      </c>
      <c r="AK186"/>
      <c r="AL186">
        <v>1.1599999999999999</v>
      </c>
      <c r="AR186">
        <v>5.04</v>
      </c>
      <c r="AS186">
        <v>37.299999999999997</v>
      </c>
      <c r="AT186"/>
      <c r="AU186"/>
      <c r="AV186"/>
      <c r="AW186"/>
      <c r="AX186">
        <v>9.0500000000000007</v>
      </c>
      <c r="AY186">
        <v>9.0500000000000007</v>
      </c>
      <c r="AZ186">
        <v>43.9</v>
      </c>
      <c r="BA186"/>
      <c r="BB186"/>
      <c r="BC186"/>
      <c r="BD186">
        <v>59.4</v>
      </c>
      <c r="BE186"/>
      <c r="BF186">
        <v>7.7</v>
      </c>
      <c r="BG186">
        <v>1.3</v>
      </c>
      <c r="BH186">
        <v>51.2</v>
      </c>
      <c r="BI186">
        <v>0.3</v>
      </c>
      <c r="BJ186">
        <v>1.88</v>
      </c>
      <c r="BK186">
        <v>1.88</v>
      </c>
      <c r="BM186">
        <v>3.59</v>
      </c>
      <c r="BN186">
        <v>0.47</v>
      </c>
      <c r="BO186"/>
      <c r="BP186">
        <v>1.2</v>
      </c>
      <c r="BQ186">
        <v>0.88</v>
      </c>
      <c r="BR186">
        <v>0.88</v>
      </c>
      <c r="BS186">
        <v>0.88</v>
      </c>
      <c r="BT186">
        <v>264</v>
      </c>
      <c r="BU186">
        <v>1.1000000000000001</v>
      </c>
      <c r="BV186">
        <v>96.4</v>
      </c>
      <c r="BW186">
        <v>6.86</v>
      </c>
      <c r="BX186"/>
      <c r="BY186">
        <v>105</v>
      </c>
      <c r="CP186" s="49"/>
    </row>
    <row r="187" spans="2:94" x14ac:dyDescent="0.25">
      <c r="B187" t="s">
        <v>704</v>
      </c>
      <c r="C187" t="s">
        <v>119</v>
      </c>
      <c r="D187" t="s">
        <v>630</v>
      </c>
      <c r="E187" t="s">
        <v>631</v>
      </c>
      <c r="F187" s="61">
        <v>45275</v>
      </c>
      <c r="G187" s="61">
        <v>45291</v>
      </c>
      <c r="L187">
        <v>274</v>
      </c>
      <c r="Q187">
        <v>21.6</v>
      </c>
      <c r="R187">
        <v>21.6</v>
      </c>
      <c r="T187">
        <v>59</v>
      </c>
      <c r="U187">
        <v>3.08</v>
      </c>
      <c r="W187">
        <v>5.0599999999999996</v>
      </c>
      <c r="X187">
        <v>3.39</v>
      </c>
      <c r="Y187">
        <v>1.03</v>
      </c>
      <c r="AB187">
        <v>17.5</v>
      </c>
      <c r="AC187">
        <v>4.58</v>
      </c>
      <c r="AE187">
        <v>2.54</v>
      </c>
      <c r="AF187"/>
      <c r="AG187">
        <v>1.2</v>
      </c>
      <c r="AH187"/>
      <c r="AI187"/>
      <c r="AJ187">
        <v>19.100000000000001</v>
      </c>
      <c r="AK187"/>
      <c r="AL187">
        <v>0.51</v>
      </c>
      <c r="AR187">
        <v>4.22</v>
      </c>
      <c r="AS187">
        <v>16.899999999999999</v>
      </c>
      <c r="AT187"/>
      <c r="AU187"/>
      <c r="AV187"/>
      <c r="AW187"/>
      <c r="AX187">
        <v>3.87</v>
      </c>
      <c r="AY187">
        <v>3.87</v>
      </c>
      <c r="AZ187">
        <v>32.5</v>
      </c>
      <c r="BA187"/>
      <c r="BB187"/>
      <c r="BC187"/>
      <c r="BD187">
        <v>51.8</v>
      </c>
      <c r="BE187"/>
      <c r="BF187">
        <v>3.63</v>
      </c>
      <c r="BG187">
        <v>1.5</v>
      </c>
      <c r="BH187">
        <v>111.5</v>
      </c>
      <c r="BI187">
        <v>0.3</v>
      </c>
      <c r="BJ187">
        <v>0.71</v>
      </c>
      <c r="BK187">
        <v>0.71</v>
      </c>
      <c r="BM187">
        <v>3.04</v>
      </c>
      <c r="BN187">
        <v>0.4</v>
      </c>
      <c r="BO187"/>
      <c r="BP187">
        <v>0.46</v>
      </c>
      <c r="BQ187">
        <v>0.84</v>
      </c>
      <c r="BR187">
        <v>0.84</v>
      </c>
      <c r="BS187">
        <v>0.84</v>
      </c>
      <c r="BT187">
        <v>274</v>
      </c>
      <c r="BU187">
        <v>1.2</v>
      </c>
      <c r="BV187">
        <v>37.299999999999997</v>
      </c>
      <c r="BW187">
        <v>3.4</v>
      </c>
      <c r="BX187"/>
      <c r="BY187">
        <v>89</v>
      </c>
      <c r="CP187" s="49"/>
    </row>
    <row r="188" spans="2:94" x14ac:dyDescent="0.25">
      <c r="B188" t="s">
        <v>705</v>
      </c>
      <c r="C188" t="s">
        <v>119</v>
      </c>
      <c r="D188" t="s">
        <v>630</v>
      </c>
      <c r="E188" t="s">
        <v>631</v>
      </c>
      <c r="F188" s="61">
        <v>45275</v>
      </c>
      <c r="G188" s="61">
        <v>45291</v>
      </c>
      <c r="L188">
        <v>282</v>
      </c>
      <c r="Q188">
        <v>21.9</v>
      </c>
      <c r="R188">
        <v>21.9</v>
      </c>
      <c r="T188">
        <v>65</v>
      </c>
      <c r="U188">
        <v>4.3499999999999996</v>
      </c>
      <c r="W188">
        <v>3.8</v>
      </c>
      <c r="X188">
        <v>2.59</v>
      </c>
      <c r="Y188">
        <v>0.72</v>
      </c>
      <c r="AB188">
        <v>15.8</v>
      </c>
      <c r="AC188">
        <v>3.62</v>
      </c>
      <c r="AE188">
        <v>2.3199999999999998</v>
      </c>
      <c r="AF188"/>
      <c r="AG188">
        <v>0.83</v>
      </c>
      <c r="AH188"/>
      <c r="AI188"/>
      <c r="AJ188">
        <v>14.3</v>
      </c>
      <c r="AK188"/>
      <c r="AL188">
        <v>0.42</v>
      </c>
      <c r="AR188">
        <v>4.24</v>
      </c>
      <c r="AS188">
        <v>12.6</v>
      </c>
      <c r="AT188"/>
      <c r="AU188"/>
      <c r="AV188"/>
      <c r="AW188"/>
      <c r="AX188">
        <v>2.84</v>
      </c>
      <c r="AY188">
        <v>2.84</v>
      </c>
      <c r="AZ188">
        <v>31.5</v>
      </c>
      <c r="BA188"/>
      <c r="BB188"/>
      <c r="BC188"/>
      <c r="BD188">
        <v>52.2</v>
      </c>
      <c r="BE188"/>
      <c r="BF188">
        <v>2.5</v>
      </c>
      <c r="BG188">
        <v>1.2</v>
      </c>
      <c r="BH188">
        <v>95.4</v>
      </c>
      <c r="BI188">
        <v>0.3</v>
      </c>
      <c r="BJ188">
        <v>0.55000000000000004</v>
      </c>
      <c r="BK188">
        <v>0.55000000000000004</v>
      </c>
      <c r="BM188">
        <v>2.84</v>
      </c>
      <c r="BN188">
        <v>0.41</v>
      </c>
      <c r="BO188"/>
      <c r="BP188">
        <v>0.4</v>
      </c>
      <c r="BQ188">
        <v>0.75</v>
      </c>
      <c r="BR188">
        <v>0.75</v>
      </c>
      <c r="BS188">
        <v>0.75</v>
      </c>
      <c r="BT188">
        <v>252</v>
      </c>
      <c r="BU188">
        <v>2.5</v>
      </c>
      <c r="BV188">
        <v>26.1</v>
      </c>
      <c r="BW188">
        <v>2.38</v>
      </c>
      <c r="BX188"/>
      <c r="BY188">
        <v>88</v>
      </c>
      <c r="CP188" s="49"/>
    </row>
    <row r="189" spans="2:94" x14ac:dyDescent="0.25">
      <c r="B189" t="s">
        <v>349</v>
      </c>
      <c r="C189" t="s">
        <v>119</v>
      </c>
      <c r="D189" t="s">
        <v>274</v>
      </c>
      <c r="E189" t="s">
        <v>275</v>
      </c>
      <c r="F189" s="61">
        <v>45278</v>
      </c>
      <c r="G189" s="61">
        <v>45330</v>
      </c>
      <c r="L189">
        <v>204</v>
      </c>
      <c r="M189"/>
      <c r="N189"/>
      <c r="O189"/>
      <c r="P189"/>
      <c r="Q189">
        <v>43</v>
      </c>
      <c r="R189">
        <v>43</v>
      </c>
      <c r="S189"/>
      <c r="T189">
        <v>185</v>
      </c>
      <c r="U189">
        <v>2.44</v>
      </c>
      <c r="V189"/>
      <c r="W189">
        <v>5.66</v>
      </c>
      <c r="X189">
        <v>3.52</v>
      </c>
      <c r="Y189">
        <v>1.07</v>
      </c>
      <c r="Z189"/>
      <c r="AA189"/>
      <c r="AB189">
        <v>16.399999999999999</v>
      </c>
      <c r="AC189">
        <v>4.66</v>
      </c>
      <c r="AD189"/>
      <c r="AE189">
        <v>7.59</v>
      </c>
      <c r="AF189"/>
      <c r="AG189">
        <v>1.08</v>
      </c>
      <c r="AH189"/>
      <c r="AI189"/>
      <c r="AJ189">
        <v>22.7</v>
      </c>
      <c r="AK189"/>
      <c r="AL189">
        <v>0.49</v>
      </c>
      <c r="AM189"/>
      <c r="AN189"/>
      <c r="AO189"/>
      <c r="AP189"/>
      <c r="AQ189"/>
      <c r="AR189">
        <v>14.35</v>
      </c>
      <c r="AS189">
        <v>21.2</v>
      </c>
      <c r="AT189"/>
      <c r="AU189"/>
      <c r="AV189"/>
      <c r="AW189"/>
      <c r="AX189">
        <v>5.42</v>
      </c>
      <c r="AY189">
        <v>5.42</v>
      </c>
      <c r="AZ189">
        <v>31.4</v>
      </c>
      <c r="BA189"/>
      <c r="BB189"/>
      <c r="BC189"/>
      <c r="BD189">
        <v>38.9</v>
      </c>
      <c r="BE189"/>
      <c r="BF189">
        <v>4.62</v>
      </c>
      <c r="BG189">
        <v>2</v>
      </c>
      <c r="BH189">
        <v>34.4</v>
      </c>
      <c r="BI189">
        <v>0.9</v>
      </c>
      <c r="BJ189">
        <v>0.8</v>
      </c>
      <c r="BK189">
        <v>0.8</v>
      </c>
      <c r="BL189"/>
      <c r="BM189">
        <v>8.73</v>
      </c>
      <c r="BN189">
        <v>0.99</v>
      </c>
      <c r="BO189"/>
      <c r="BP189">
        <v>0.45</v>
      </c>
      <c r="BQ189">
        <v>1.91</v>
      </c>
      <c r="BR189">
        <v>1.91</v>
      </c>
      <c r="BS189">
        <v>1.91</v>
      </c>
      <c r="BT189">
        <v>618</v>
      </c>
      <c r="BU189">
        <v>8.1999999999999993</v>
      </c>
      <c r="BV189">
        <v>33.6</v>
      </c>
      <c r="BW189">
        <v>3.06</v>
      </c>
      <c r="BX189"/>
      <c r="BY189">
        <v>288</v>
      </c>
      <c r="CP189" s="49"/>
    </row>
    <row r="190" spans="2:94" x14ac:dyDescent="0.25">
      <c r="B190" t="s">
        <v>350</v>
      </c>
      <c r="C190" t="s">
        <v>119</v>
      </c>
      <c r="D190" t="s">
        <v>274</v>
      </c>
      <c r="E190" t="s">
        <v>275</v>
      </c>
      <c r="F190" s="61">
        <v>45278</v>
      </c>
      <c r="G190" s="61">
        <v>45330</v>
      </c>
      <c r="L190">
        <v>282</v>
      </c>
      <c r="M190"/>
      <c r="N190"/>
      <c r="O190"/>
      <c r="P190"/>
      <c r="Q190">
        <v>48.5</v>
      </c>
      <c r="R190">
        <v>48.5</v>
      </c>
      <c r="S190"/>
      <c r="T190">
        <v>192</v>
      </c>
      <c r="U190">
        <v>2.3199999999999998</v>
      </c>
      <c r="V190"/>
      <c r="W190">
        <v>4.59</v>
      </c>
      <c r="X190">
        <v>2.83</v>
      </c>
      <c r="Y190">
        <v>0.85</v>
      </c>
      <c r="Z190"/>
      <c r="AA190"/>
      <c r="AB190">
        <v>16.899999999999999</v>
      </c>
      <c r="AC190">
        <v>3.51</v>
      </c>
      <c r="AD190"/>
      <c r="AE190">
        <v>7.52</v>
      </c>
      <c r="AF190"/>
      <c r="AG190">
        <v>0.94</v>
      </c>
      <c r="AH190"/>
      <c r="AI190"/>
      <c r="AJ190">
        <v>16.600000000000001</v>
      </c>
      <c r="AK190"/>
      <c r="AL190">
        <v>0.46</v>
      </c>
      <c r="AM190"/>
      <c r="AN190"/>
      <c r="AO190"/>
      <c r="AP190"/>
      <c r="AQ190"/>
      <c r="AR190">
        <v>14.25</v>
      </c>
      <c r="AS190">
        <v>17.399999999999999</v>
      </c>
      <c r="AT190"/>
      <c r="AU190"/>
      <c r="AV190"/>
      <c r="AW190"/>
      <c r="AX190">
        <v>4.3</v>
      </c>
      <c r="AY190">
        <v>4.3</v>
      </c>
      <c r="AZ190">
        <v>28</v>
      </c>
      <c r="BA190"/>
      <c r="BB190"/>
      <c r="BC190"/>
      <c r="BD190">
        <v>36</v>
      </c>
      <c r="BE190"/>
      <c r="BF190">
        <v>4.3499999999999996</v>
      </c>
      <c r="BG190">
        <v>1.9</v>
      </c>
      <c r="BH190">
        <v>32.700000000000003</v>
      </c>
      <c r="BI190">
        <v>0.9</v>
      </c>
      <c r="BJ190">
        <v>0.69</v>
      </c>
      <c r="BK190">
        <v>0.69</v>
      </c>
      <c r="BL190"/>
      <c r="BM190">
        <v>8.18</v>
      </c>
      <c r="BN190">
        <v>0.98</v>
      </c>
      <c r="BO190"/>
      <c r="BP190">
        <v>0.4</v>
      </c>
      <c r="BQ190">
        <v>1.99</v>
      </c>
      <c r="BR190">
        <v>1.99</v>
      </c>
      <c r="BS190">
        <v>1.99</v>
      </c>
      <c r="BT190">
        <v>717</v>
      </c>
      <c r="BU190">
        <v>1.6</v>
      </c>
      <c r="BV190">
        <v>24.4</v>
      </c>
      <c r="BW190">
        <v>2.9</v>
      </c>
      <c r="BX190"/>
      <c r="BY190">
        <v>283</v>
      </c>
      <c r="CP190" s="49"/>
    </row>
    <row r="191" spans="2:94" x14ac:dyDescent="0.25">
      <c r="B191" t="s">
        <v>351</v>
      </c>
      <c r="C191" t="s">
        <v>119</v>
      </c>
      <c r="D191" t="s">
        <v>274</v>
      </c>
      <c r="E191" t="s">
        <v>275</v>
      </c>
      <c r="F191" s="61">
        <v>45278</v>
      </c>
      <c r="G191" s="61">
        <v>45330</v>
      </c>
      <c r="L191">
        <v>415</v>
      </c>
      <c r="M191"/>
      <c r="N191"/>
      <c r="O191"/>
      <c r="P191"/>
      <c r="Q191">
        <v>129.5</v>
      </c>
      <c r="R191">
        <v>129.5</v>
      </c>
      <c r="S191"/>
      <c r="T191">
        <v>258</v>
      </c>
      <c r="U191">
        <v>4.4400000000000004</v>
      </c>
      <c r="V191"/>
      <c r="W191">
        <v>17</v>
      </c>
      <c r="X191">
        <v>8.75</v>
      </c>
      <c r="Y191">
        <v>4.37</v>
      </c>
      <c r="Z191"/>
      <c r="AA191"/>
      <c r="AB191">
        <v>23.8</v>
      </c>
      <c r="AC191">
        <v>17.55</v>
      </c>
      <c r="AD191"/>
      <c r="AE191">
        <v>4.53</v>
      </c>
      <c r="AF191"/>
      <c r="AG191">
        <v>3.1</v>
      </c>
      <c r="AH191"/>
      <c r="AI191"/>
      <c r="AJ191">
        <v>97.4</v>
      </c>
      <c r="AK191"/>
      <c r="AL191">
        <v>1.21</v>
      </c>
      <c r="AM191"/>
      <c r="AN191"/>
      <c r="AO191"/>
      <c r="AP191"/>
      <c r="AQ191"/>
      <c r="AR191">
        <v>8.01</v>
      </c>
      <c r="AS191">
        <v>90.6</v>
      </c>
      <c r="AT191"/>
      <c r="AU191"/>
      <c r="AV191"/>
      <c r="AW191"/>
      <c r="AX191">
        <v>21.8</v>
      </c>
      <c r="AY191">
        <v>21.8</v>
      </c>
      <c r="AZ191">
        <v>51.2</v>
      </c>
      <c r="BA191"/>
      <c r="BB191"/>
      <c r="BC191"/>
      <c r="BD191">
        <v>61.4</v>
      </c>
      <c r="BE191"/>
      <c r="BF191">
        <v>17.899999999999999</v>
      </c>
      <c r="BG191">
        <v>1.6</v>
      </c>
      <c r="BH191">
        <v>42.6</v>
      </c>
      <c r="BI191">
        <v>0.6</v>
      </c>
      <c r="BJ191">
        <v>2.72</v>
      </c>
      <c r="BK191">
        <v>2.72</v>
      </c>
      <c r="BL191"/>
      <c r="BM191">
        <v>5.9</v>
      </c>
      <c r="BN191">
        <v>0.62</v>
      </c>
      <c r="BO191"/>
      <c r="BP191">
        <v>1.18</v>
      </c>
      <c r="BQ191">
        <v>1.63</v>
      </c>
      <c r="BR191">
        <v>1.63</v>
      </c>
      <c r="BS191">
        <v>1.63</v>
      </c>
      <c r="BT191">
        <v>608</v>
      </c>
      <c r="BU191">
        <v>1.7</v>
      </c>
      <c r="BV191">
        <v>70.7</v>
      </c>
      <c r="BW191">
        <v>7.68</v>
      </c>
      <c r="BX191"/>
      <c r="BY191">
        <v>166</v>
      </c>
      <c r="CP191" s="49"/>
    </row>
    <row r="192" spans="2:94" x14ac:dyDescent="0.25">
      <c r="B192" t="s">
        <v>352</v>
      </c>
      <c r="C192" t="s">
        <v>119</v>
      </c>
      <c r="D192" t="s">
        <v>274</v>
      </c>
      <c r="E192" t="s">
        <v>275</v>
      </c>
      <c r="F192" s="61">
        <v>45278</v>
      </c>
      <c r="G192" s="61">
        <v>45330</v>
      </c>
      <c r="L192">
        <v>657</v>
      </c>
      <c r="M192"/>
      <c r="N192"/>
      <c r="O192"/>
      <c r="P192"/>
      <c r="Q192">
        <v>51.9</v>
      </c>
      <c r="R192">
        <v>51.9</v>
      </c>
      <c r="S192"/>
      <c r="T192">
        <v>156</v>
      </c>
      <c r="U192">
        <v>2.35</v>
      </c>
      <c r="V192"/>
      <c r="W192">
        <v>11.6</v>
      </c>
      <c r="X192">
        <v>7.15</v>
      </c>
      <c r="Y192">
        <v>2.71</v>
      </c>
      <c r="Z192"/>
      <c r="AA192"/>
      <c r="AB192">
        <v>23.9</v>
      </c>
      <c r="AC192">
        <v>10.45</v>
      </c>
      <c r="AD192"/>
      <c r="AE192">
        <v>4.05</v>
      </c>
      <c r="AF192"/>
      <c r="AG192">
        <v>2.36</v>
      </c>
      <c r="AH192"/>
      <c r="AI192"/>
      <c r="AJ192">
        <v>53.1</v>
      </c>
      <c r="AK192"/>
      <c r="AL192">
        <v>1.1100000000000001</v>
      </c>
      <c r="AM192"/>
      <c r="AN192"/>
      <c r="AO192"/>
      <c r="AP192"/>
      <c r="AQ192"/>
      <c r="AR192">
        <v>7.43</v>
      </c>
      <c r="AS192">
        <v>53.5</v>
      </c>
      <c r="AT192"/>
      <c r="AU192"/>
      <c r="AV192"/>
      <c r="AW192"/>
      <c r="AX192">
        <v>12.7</v>
      </c>
      <c r="AY192">
        <v>12.7</v>
      </c>
      <c r="AZ192">
        <v>68.400000000000006</v>
      </c>
      <c r="BA192"/>
      <c r="BB192"/>
      <c r="BC192"/>
      <c r="BD192">
        <v>66</v>
      </c>
      <c r="BE192"/>
      <c r="BF192">
        <v>12.1</v>
      </c>
      <c r="BG192">
        <v>1.3</v>
      </c>
      <c r="BH192">
        <v>56.2</v>
      </c>
      <c r="BI192">
        <v>0.5</v>
      </c>
      <c r="BJ192">
        <v>1.75</v>
      </c>
      <c r="BK192">
        <v>1.75</v>
      </c>
      <c r="BL192"/>
      <c r="BM192">
        <v>5.23</v>
      </c>
      <c r="BN192">
        <v>0.63</v>
      </c>
      <c r="BO192"/>
      <c r="BP192">
        <v>1.05</v>
      </c>
      <c r="BQ192">
        <v>1.45</v>
      </c>
      <c r="BR192">
        <v>1.45</v>
      </c>
      <c r="BS192">
        <v>1.45</v>
      </c>
      <c r="BT192">
        <v>452</v>
      </c>
      <c r="BU192">
        <v>18.600000000000001</v>
      </c>
      <c r="BV192">
        <v>47.4</v>
      </c>
      <c r="BW192">
        <v>7.3</v>
      </c>
      <c r="BX192"/>
      <c r="BY192">
        <v>147</v>
      </c>
      <c r="CP192" s="49"/>
    </row>
    <row r="193" spans="2:94" x14ac:dyDescent="0.25">
      <c r="B193" t="s">
        <v>353</v>
      </c>
      <c r="C193" t="s">
        <v>119</v>
      </c>
      <c r="D193" t="s">
        <v>274</v>
      </c>
      <c r="E193" t="s">
        <v>275</v>
      </c>
      <c r="F193" s="61">
        <v>45278</v>
      </c>
      <c r="G193" s="61">
        <v>45330</v>
      </c>
      <c r="L193">
        <v>321</v>
      </c>
      <c r="M193"/>
      <c r="N193"/>
      <c r="O193"/>
      <c r="P193"/>
      <c r="Q193">
        <v>36.700000000000003</v>
      </c>
      <c r="R193">
        <v>36.700000000000003</v>
      </c>
      <c r="S193"/>
      <c r="T193">
        <v>99</v>
      </c>
      <c r="U193">
        <v>1.86</v>
      </c>
      <c r="V193"/>
      <c r="W193">
        <v>11.75</v>
      </c>
      <c r="X193">
        <v>8.6999999999999993</v>
      </c>
      <c r="Y193">
        <v>2.17</v>
      </c>
      <c r="Z193"/>
      <c r="AA193"/>
      <c r="AB193">
        <v>19.600000000000001</v>
      </c>
      <c r="AC193">
        <v>11.2</v>
      </c>
      <c r="AD193"/>
      <c r="AE193">
        <v>3.65</v>
      </c>
      <c r="AF193"/>
      <c r="AG193">
        <v>2.72</v>
      </c>
      <c r="AH193"/>
      <c r="AI193"/>
      <c r="AJ193">
        <v>59.4</v>
      </c>
      <c r="AK193"/>
      <c r="AL193">
        <v>1.02</v>
      </c>
      <c r="AM193"/>
      <c r="AN193"/>
      <c r="AO193"/>
      <c r="AP193"/>
      <c r="AQ193"/>
      <c r="AR193">
        <v>6.68</v>
      </c>
      <c r="AS193">
        <v>45.3</v>
      </c>
      <c r="AT193"/>
      <c r="AU193"/>
      <c r="AV193"/>
      <c r="AW193"/>
      <c r="AX193">
        <v>10.1</v>
      </c>
      <c r="AY193">
        <v>10.1</v>
      </c>
      <c r="AZ193">
        <v>53</v>
      </c>
      <c r="BA193"/>
      <c r="BB193"/>
      <c r="BC193"/>
      <c r="BD193">
        <v>57.4</v>
      </c>
      <c r="BE193"/>
      <c r="BF193">
        <v>9.08</v>
      </c>
      <c r="BG193">
        <v>1.7</v>
      </c>
      <c r="BH193">
        <v>50.9</v>
      </c>
      <c r="BI193">
        <v>0.4</v>
      </c>
      <c r="BJ193">
        <v>1.69</v>
      </c>
      <c r="BK193">
        <v>1.69</v>
      </c>
      <c r="BL193"/>
      <c r="BM193">
        <v>4.6900000000000004</v>
      </c>
      <c r="BN193">
        <v>0.57999999999999996</v>
      </c>
      <c r="BO193"/>
      <c r="BP193">
        <v>1.06</v>
      </c>
      <c r="BQ193">
        <v>1.1399999999999999</v>
      </c>
      <c r="BR193">
        <v>1.1399999999999999</v>
      </c>
      <c r="BS193">
        <v>1.1399999999999999</v>
      </c>
      <c r="BT193">
        <v>255</v>
      </c>
      <c r="BU193">
        <v>0.7</v>
      </c>
      <c r="BV193">
        <v>114</v>
      </c>
      <c r="BW193">
        <v>6.23</v>
      </c>
      <c r="BX193"/>
      <c r="BY193">
        <v>133</v>
      </c>
      <c r="CP193" s="49"/>
    </row>
    <row r="194" spans="2:94" x14ac:dyDescent="0.25">
      <c r="B194" t="s">
        <v>354</v>
      </c>
      <c r="C194" t="s">
        <v>119</v>
      </c>
      <c r="D194" t="s">
        <v>274</v>
      </c>
      <c r="E194" t="s">
        <v>275</v>
      </c>
      <c r="F194" s="61">
        <v>45278</v>
      </c>
      <c r="G194" s="61">
        <v>45330</v>
      </c>
      <c r="L194">
        <v>284</v>
      </c>
      <c r="M194"/>
      <c r="N194"/>
      <c r="O194"/>
      <c r="P194"/>
      <c r="Q194">
        <v>38</v>
      </c>
      <c r="R194">
        <v>38</v>
      </c>
      <c r="S194"/>
      <c r="T194">
        <v>112</v>
      </c>
      <c r="U194">
        <v>1.9</v>
      </c>
      <c r="V194"/>
      <c r="W194">
        <v>7.07</v>
      </c>
      <c r="X194">
        <v>4.53</v>
      </c>
      <c r="Y194">
        <v>1.63</v>
      </c>
      <c r="Z194"/>
      <c r="AA194"/>
      <c r="AB194">
        <v>19.8</v>
      </c>
      <c r="AC194">
        <v>6.64</v>
      </c>
      <c r="AD194"/>
      <c r="AE194">
        <v>3.55</v>
      </c>
      <c r="AF194"/>
      <c r="AG194">
        <v>1.54</v>
      </c>
      <c r="AH194"/>
      <c r="AI194"/>
      <c r="AJ194">
        <v>30.8</v>
      </c>
      <c r="AK194"/>
      <c r="AL194">
        <v>0.67</v>
      </c>
      <c r="AM194"/>
      <c r="AN194"/>
      <c r="AO194"/>
      <c r="AP194"/>
      <c r="AQ194"/>
      <c r="AR194">
        <v>6.32</v>
      </c>
      <c r="AS194">
        <v>32</v>
      </c>
      <c r="AT194"/>
      <c r="AU194"/>
      <c r="AV194"/>
      <c r="AW194"/>
      <c r="AX194">
        <v>6.87</v>
      </c>
      <c r="AY194">
        <v>6.87</v>
      </c>
      <c r="AZ194">
        <v>48.7</v>
      </c>
      <c r="BA194"/>
      <c r="BB194"/>
      <c r="BC194"/>
      <c r="BD194">
        <v>54.4</v>
      </c>
      <c r="BE194"/>
      <c r="BF194">
        <v>6.64</v>
      </c>
      <c r="BG194">
        <v>1.8</v>
      </c>
      <c r="BH194">
        <v>88.9</v>
      </c>
      <c r="BI194">
        <v>0.4</v>
      </c>
      <c r="BJ194">
        <v>1.1499999999999999</v>
      </c>
      <c r="BK194">
        <v>1.1499999999999999</v>
      </c>
      <c r="BL194"/>
      <c r="BM194">
        <v>4.3</v>
      </c>
      <c r="BN194">
        <v>0.51</v>
      </c>
      <c r="BO194"/>
      <c r="BP194">
        <v>0.6</v>
      </c>
      <c r="BQ194">
        <v>1.05</v>
      </c>
      <c r="BR194">
        <v>1.05</v>
      </c>
      <c r="BS194">
        <v>1.05</v>
      </c>
      <c r="BT194">
        <v>238</v>
      </c>
      <c r="BU194">
        <v>1.1000000000000001</v>
      </c>
      <c r="BV194">
        <v>46.2</v>
      </c>
      <c r="BW194">
        <v>4.01</v>
      </c>
      <c r="BX194"/>
      <c r="BY194">
        <v>123</v>
      </c>
      <c r="CP194" s="49"/>
    </row>
    <row r="195" spans="2:94" x14ac:dyDescent="0.25">
      <c r="B195" t="s">
        <v>706</v>
      </c>
      <c r="C195" t="s">
        <v>119</v>
      </c>
      <c r="D195" t="s">
        <v>630</v>
      </c>
      <c r="E195" t="s">
        <v>631</v>
      </c>
      <c r="F195" s="61">
        <v>45275</v>
      </c>
      <c r="G195" s="61">
        <v>45291</v>
      </c>
      <c r="L195">
        <v>192.5</v>
      </c>
      <c r="Q195">
        <v>28.3</v>
      </c>
      <c r="R195">
        <v>28.3</v>
      </c>
      <c r="T195">
        <v>105</v>
      </c>
      <c r="U195">
        <v>1.62</v>
      </c>
      <c r="W195">
        <v>5.71</v>
      </c>
      <c r="X195">
        <v>3.57</v>
      </c>
      <c r="Y195">
        <v>1.1399999999999999</v>
      </c>
      <c r="AB195">
        <v>25.8</v>
      </c>
      <c r="AC195">
        <v>5.37</v>
      </c>
      <c r="AE195">
        <v>4.5199999999999996</v>
      </c>
      <c r="AF195"/>
      <c r="AG195">
        <v>1.1399999999999999</v>
      </c>
      <c r="AH195"/>
      <c r="AI195"/>
      <c r="AJ195">
        <v>22</v>
      </c>
      <c r="AK195"/>
      <c r="AL195">
        <v>0.43</v>
      </c>
      <c r="AR195">
        <v>7.6</v>
      </c>
      <c r="AS195">
        <v>21.1</v>
      </c>
      <c r="AT195"/>
      <c r="AU195"/>
      <c r="AV195"/>
      <c r="AW195"/>
      <c r="AX195">
        <v>5.19</v>
      </c>
      <c r="AY195">
        <v>5.19</v>
      </c>
      <c r="AZ195">
        <v>28.8</v>
      </c>
      <c r="BA195"/>
      <c r="BB195"/>
      <c r="BC195"/>
      <c r="BD195">
        <v>54</v>
      </c>
      <c r="BE195"/>
      <c r="BF195">
        <v>4.4400000000000004</v>
      </c>
      <c r="BG195">
        <v>2</v>
      </c>
      <c r="BH195">
        <v>42.5</v>
      </c>
      <c r="BI195">
        <v>0.5</v>
      </c>
      <c r="BJ195">
        <v>0.8</v>
      </c>
      <c r="BK195">
        <v>0.8</v>
      </c>
      <c r="BM195">
        <v>6.36</v>
      </c>
      <c r="BN195">
        <v>0.61</v>
      </c>
      <c r="BO195"/>
      <c r="BP195">
        <v>0.48</v>
      </c>
      <c r="BQ195">
        <v>1.54</v>
      </c>
      <c r="BR195">
        <v>1.54</v>
      </c>
      <c r="BS195">
        <v>1.54</v>
      </c>
      <c r="BT195">
        <v>390</v>
      </c>
      <c r="BU195">
        <v>1.5</v>
      </c>
      <c r="BV195">
        <v>31.9</v>
      </c>
      <c r="BW195">
        <v>3.22</v>
      </c>
      <c r="BX195"/>
      <c r="BY195">
        <v>167</v>
      </c>
      <c r="CP195" s="49"/>
    </row>
    <row r="196" spans="2:94" x14ac:dyDescent="0.25">
      <c r="B196" t="s">
        <v>707</v>
      </c>
      <c r="C196" t="s">
        <v>119</v>
      </c>
      <c r="D196" t="s">
        <v>630</v>
      </c>
      <c r="E196" t="s">
        <v>631</v>
      </c>
      <c r="F196" s="61">
        <v>45275</v>
      </c>
      <c r="G196" s="61">
        <v>45291</v>
      </c>
      <c r="L196">
        <v>185.5</v>
      </c>
      <c r="Q196">
        <v>13.5</v>
      </c>
      <c r="R196">
        <v>13.5</v>
      </c>
      <c r="T196">
        <v>72</v>
      </c>
      <c r="U196">
        <v>1.08</v>
      </c>
      <c r="W196">
        <v>2.42</v>
      </c>
      <c r="X196">
        <v>1.66</v>
      </c>
      <c r="Y196">
        <v>0.63</v>
      </c>
      <c r="AB196">
        <v>27.6</v>
      </c>
      <c r="AC196">
        <v>1.96</v>
      </c>
      <c r="AE196">
        <v>4.5999999999999996</v>
      </c>
      <c r="AF196"/>
      <c r="AG196">
        <v>0.51</v>
      </c>
      <c r="AH196"/>
      <c r="AI196"/>
      <c r="AJ196">
        <v>9.4</v>
      </c>
      <c r="AK196"/>
      <c r="AL196">
        <v>0.26</v>
      </c>
      <c r="AR196">
        <v>7.65</v>
      </c>
      <c r="AS196">
        <v>9</v>
      </c>
      <c r="AT196"/>
      <c r="AU196"/>
      <c r="AV196"/>
      <c r="AW196"/>
      <c r="AX196">
        <v>2.33</v>
      </c>
      <c r="AY196">
        <v>2.33</v>
      </c>
      <c r="AZ196">
        <v>17.2</v>
      </c>
      <c r="BA196"/>
      <c r="BB196"/>
      <c r="BC196"/>
      <c r="BD196">
        <v>69.2</v>
      </c>
      <c r="BE196"/>
      <c r="BF196">
        <v>2.04</v>
      </c>
      <c r="BG196">
        <v>1.9</v>
      </c>
      <c r="BH196">
        <v>31.2</v>
      </c>
      <c r="BI196">
        <v>0.5</v>
      </c>
      <c r="BJ196">
        <v>0.35</v>
      </c>
      <c r="BK196">
        <v>0.35</v>
      </c>
      <c r="BM196">
        <v>6.31</v>
      </c>
      <c r="BN196">
        <v>0.66</v>
      </c>
      <c r="BO196"/>
      <c r="BP196">
        <v>0.22</v>
      </c>
      <c r="BQ196">
        <v>1.68</v>
      </c>
      <c r="BR196">
        <v>1.68</v>
      </c>
      <c r="BS196">
        <v>1.68</v>
      </c>
      <c r="BT196">
        <v>357</v>
      </c>
      <c r="BU196">
        <v>1.8</v>
      </c>
      <c r="BV196">
        <v>14</v>
      </c>
      <c r="BW196">
        <v>1.74</v>
      </c>
      <c r="BX196"/>
      <c r="BY196">
        <v>162</v>
      </c>
      <c r="CP196" s="49"/>
    </row>
    <row r="197" spans="2:94" x14ac:dyDescent="0.25">
      <c r="B197" t="s">
        <v>708</v>
      </c>
      <c r="C197" t="s">
        <v>119</v>
      </c>
      <c r="D197" t="s">
        <v>630</v>
      </c>
      <c r="E197" t="s">
        <v>631</v>
      </c>
      <c r="F197" s="61">
        <v>45275</v>
      </c>
      <c r="G197" s="61">
        <v>45291</v>
      </c>
      <c r="L197">
        <v>220</v>
      </c>
      <c r="Q197">
        <v>26.5</v>
      </c>
      <c r="R197">
        <v>26.5</v>
      </c>
      <c r="T197">
        <v>69</v>
      </c>
      <c r="U197">
        <v>0.68</v>
      </c>
      <c r="W197">
        <v>2.6</v>
      </c>
      <c r="X197">
        <v>1.8</v>
      </c>
      <c r="Y197">
        <v>0.56999999999999995</v>
      </c>
      <c r="AB197">
        <v>31.5</v>
      </c>
      <c r="AC197">
        <v>2.04</v>
      </c>
      <c r="AE197">
        <v>4.7699999999999996</v>
      </c>
      <c r="AF197"/>
      <c r="AG197">
        <v>0.48</v>
      </c>
      <c r="AH197"/>
      <c r="AI197"/>
      <c r="AJ197">
        <v>9.6</v>
      </c>
      <c r="AK197"/>
      <c r="AL197">
        <v>0.3</v>
      </c>
      <c r="AR197">
        <v>8.1999999999999993</v>
      </c>
      <c r="AS197">
        <v>9.8000000000000007</v>
      </c>
      <c r="AT197"/>
      <c r="AU197"/>
      <c r="AV197"/>
      <c r="AW197"/>
      <c r="AX197">
        <v>2.25</v>
      </c>
      <c r="AY197">
        <v>2.25</v>
      </c>
      <c r="AZ197">
        <v>7.6</v>
      </c>
      <c r="BA197"/>
      <c r="BB197"/>
      <c r="BC197"/>
      <c r="BD197">
        <v>93.5</v>
      </c>
      <c r="BE197"/>
      <c r="BF197">
        <v>1.68</v>
      </c>
      <c r="BG197">
        <v>2</v>
      </c>
      <c r="BH197">
        <v>20.2</v>
      </c>
      <c r="BI197">
        <v>0.6</v>
      </c>
      <c r="BJ197">
        <v>0.38</v>
      </c>
      <c r="BK197">
        <v>0.38</v>
      </c>
      <c r="BM197">
        <v>6.77</v>
      </c>
      <c r="BN197">
        <v>0.72</v>
      </c>
      <c r="BO197"/>
      <c r="BP197">
        <v>0.28000000000000003</v>
      </c>
      <c r="BQ197">
        <v>2.02</v>
      </c>
      <c r="BR197">
        <v>2.02</v>
      </c>
      <c r="BS197">
        <v>2.02</v>
      </c>
      <c r="BT197">
        <v>449</v>
      </c>
      <c r="BU197">
        <v>1.8</v>
      </c>
      <c r="BV197">
        <v>14</v>
      </c>
      <c r="BW197">
        <v>1.6</v>
      </c>
      <c r="BX197"/>
      <c r="BY197">
        <v>168</v>
      </c>
      <c r="CP197" s="49"/>
    </row>
    <row r="198" spans="2:94" x14ac:dyDescent="0.25">
      <c r="B198" t="s">
        <v>709</v>
      </c>
      <c r="C198" t="s">
        <v>119</v>
      </c>
      <c r="D198" t="s">
        <v>630</v>
      </c>
      <c r="E198" t="s">
        <v>631</v>
      </c>
      <c r="F198" s="61">
        <v>45275</v>
      </c>
      <c r="G198" s="61">
        <v>45291</v>
      </c>
      <c r="L198">
        <v>362</v>
      </c>
      <c r="Q198">
        <v>133.5</v>
      </c>
      <c r="R198">
        <v>133.5</v>
      </c>
      <c r="T198">
        <v>49</v>
      </c>
      <c r="U198">
        <v>0.7</v>
      </c>
      <c r="W198">
        <v>5.69</v>
      </c>
      <c r="X198">
        <v>3.62</v>
      </c>
      <c r="Y198">
        <v>1.35</v>
      </c>
      <c r="AB198">
        <v>28.9</v>
      </c>
      <c r="AC198">
        <v>4.82</v>
      </c>
      <c r="AE198">
        <v>4.82</v>
      </c>
      <c r="AF198"/>
      <c r="AG198">
        <v>1.18</v>
      </c>
      <c r="AH198"/>
      <c r="AI198"/>
      <c r="AJ198">
        <v>19.3</v>
      </c>
      <c r="AK198"/>
      <c r="AL198">
        <v>0.61</v>
      </c>
      <c r="AR198">
        <v>8.02</v>
      </c>
      <c r="AS198">
        <v>22.2</v>
      </c>
      <c r="AT198"/>
      <c r="AU198"/>
      <c r="AV198"/>
      <c r="AW198"/>
      <c r="AX198">
        <v>5.42</v>
      </c>
      <c r="AY198">
        <v>5.42</v>
      </c>
      <c r="AZ198">
        <v>11.8</v>
      </c>
      <c r="BA198"/>
      <c r="BB198"/>
      <c r="BC198"/>
      <c r="BD198">
        <v>77.099999999999994</v>
      </c>
      <c r="BE198"/>
      <c r="BF198">
        <v>5</v>
      </c>
      <c r="BG198">
        <v>1.9</v>
      </c>
      <c r="BH198">
        <v>17</v>
      </c>
      <c r="BI198">
        <v>0.5</v>
      </c>
      <c r="BJ198">
        <v>0.83</v>
      </c>
      <c r="BK198">
        <v>0.83</v>
      </c>
      <c r="BM198">
        <v>6.11</v>
      </c>
      <c r="BN198">
        <v>0.7</v>
      </c>
      <c r="BO198"/>
      <c r="BP198">
        <v>0.56999999999999995</v>
      </c>
      <c r="BQ198">
        <v>1.7</v>
      </c>
      <c r="BR198">
        <v>1.7</v>
      </c>
      <c r="BS198">
        <v>1.7</v>
      </c>
      <c r="BT198">
        <v>351</v>
      </c>
      <c r="BU198">
        <v>1.8</v>
      </c>
      <c r="BV198">
        <v>27.7</v>
      </c>
      <c r="BW198">
        <v>4.0999999999999996</v>
      </c>
      <c r="BX198"/>
      <c r="BY198">
        <v>161</v>
      </c>
      <c r="CP198" s="49"/>
    </row>
    <row r="199" spans="2:94" x14ac:dyDescent="0.25">
      <c r="B199" t="s">
        <v>710</v>
      </c>
      <c r="C199" t="s">
        <v>119</v>
      </c>
      <c r="D199" t="s">
        <v>630</v>
      </c>
      <c r="E199" t="s">
        <v>631</v>
      </c>
      <c r="F199" s="61">
        <v>45275</v>
      </c>
      <c r="G199" s="61">
        <v>45291</v>
      </c>
      <c r="L199">
        <v>791</v>
      </c>
      <c r="Q199">
        <v>399</v>
      </c>
      <c r="R199">
        <v>399</v>
      </c>
      <c r="T199">
        <v>58</v>
      </c>
      <c r="U199">
        <v>1.4</v>
      </c>
      <c r="W199">
        <v>11.6</v>
      </c>
      <c r="X199">
        <v>7.59</v>
      </c>
      <c r="Y199">
        <v>2.89</v>
      </c>
      <c r="AB199">
        <v>25.2</v>
      </c>
      <c r="AC199">
        <v>10.65</v>
      </c>
      <c r="AE199">
        <v>4.08</v>
      </c>
      <c r="AF199"/>
      <c r="AG199">
        <v>2.39</v>
      </c>
      <c r="AH199"/>
      <c r="AI199"/>
      <c r="AJ199">
        <v>41</v>
      </c>
      <c r="AK199"/>
      <c r="AL199">
        <v>1.1499999999999999</v>
      </c>
      <c r="AR199">
        <v>6.96</v>
      </c>
      <c r="AS199">
        <v>48</v>
      </c>
      <c r="AT199"/>
      <c r="AU199"/>
      <c r="AV199"/>
      <c r="AW199"/>
      <c r="AX199">
        <v>11.95</v>
      </c>
      <c r="AY199">
        <v>11.95</v>
      </c>
      <c r="AZ199">
        <v>26.3</v>
      </c>
      <c r="BA199"/>
      <c r="BB199"/>
      <c r="BC199"/>
      <c r="BD199">
        <v>64.5</v>
      </c>
      <c r="BE199"/>
      <c r="BF199">
        <v>11.25</v>
      </c>
      <c r="BG199">
        <v>1.5</v>
      </c>
      <c r="BH199">
        <v>36.9</v>
      </c>
      <c r="BI199">
        <v>0.5</v>
      </c>
      <c r="BJ199">
        <v>1.7</v>
      </c>
      <c r="BK199">
        <v>1.7</v>
      </c>
      <c r="BM199">
        <v>5.3</v>
      </c>
      <c r="BN199">
        <v>0.61</v>
      </c>
      <c r="BO199"/>
      <c r="BP199">
        <v>1.1599999999999999</v>
      </c>
      <c r="BQ199">
        <v>1.53</v>
      </c>
      <c r="BR199">
        <v>1.53</v>
      </c>
      <c r="BS199">
        <v>1.53</v>
      </c>
      <c r="BT199">
        <v>315</v>
      </c>
      <c r="BU199">
        <v>1.3</v>
      </c>
      <c r="BV199">
        <v>59</v>
      </c>
      <c r="BW199">
        <v>7.6</v>
      </c>
      <c r="BX199"/>
      <c r="BY199">
        <v>145</v>
      </c>
      <c r="CP199" s="49"/>
    </row>
    <row r="200" spans="2:94" x14ac:dyDescent="0.25">
      <c r="B200" t="s">
        <v>711</v>
      </c>
      <c r="C200" t="s">
        <v>119</v>
      </c>
      <c r="D200" t="s">
        <v>630</v>
      </c>
      <c r="E200" t="s">
        <v>631</v>
      </c>
      <c r="F200" s="61">
        <v>45275</v>
      </c>
      <c r="G200" s="61">
        <v>45291</v>
      </c>
      <c r="L200">
        <v>476</v>
      </c>
      <c r="Q200">
        <v>183</v>
      </c>
      <c r="R200">
        <v>183</v>
      </c>
      <c r="T200">
        <v>50</v>
      </c>
      <c r="U200">
        <v>1.72</v>
      </c>
      <c r="W200">
        <v>14.75</v>
      </c>
      <c r="X200">
        <v>9.0500000000000007</v>
      </c>
      <c r="Y200">
        <v>3.47</v>
      </c>
      <c r="AB200">
        <v>24.8</v>
      </c>
      <c r="AC200">
        <v>14.4</v>
      </c>
      <c r="AE200">
        <v>4.05</v>
      </c>
      <c r="AF200"/>
      <c r="AG200">
        <v>2.89</v>
      </c>
      <c r="AH200"/>
      <c r="AI200"/>
      <c r="AJ200">
        <v>64.099999999999994</v>
      </c>
      <c r="AK200"/>
      <c r="AL200">
        <v>1.4</v>
      </c>
      <c r="AR200">
        <v>7.07</v>
      </c>
      <c r="AS200">
        <v>70.8</v>
      </c>
      <c r="AT200"/>
      <c r="AU200"/>
      <c r="AV200"/>
      <c r="AW200"/>
      <c r="AX200">
        <v>16.8</v>
      </c>
      <c r="AY200">
        <v>16.8</v>
      </c>
      <c r="AZ200">
        <v>39.200000000000003</v>
      </c>
      <c r="BA200"/>
      <c r="BB200"/>
      <c r="BC200"/>
      <c r="BD200">
        <v>60</v>
      </c>
      <c r="BE200"/>
      <c r="BF200">
        <v>15.05</v>
      </c>
      <c r="BG200">
        <v>1.6</v>
      </c>
      <c r="BH200">
        <v>28.5</v>
      </c>
      <c r="BI200">
        <v>0.5</v>
      </c>
      <c r="BJ200">
        <v>2.2999999999999998</v>
      </c>
      <c r="BK200">
        <v>2.2999999999999998</v>
      </c>
      <c r="BM200">
        <v>5.16</v>
      </c>
      <c r="BN200">
        <v>0.63</v>
      </c>
      <c r="BO200"/>
      <c r="BP200">
        <v>1.34</v>
      </c>
      <c r="BQ200">
        <v>1.45</v>
      </c>
      <c r="BR200">
        <v>1.45</v>
      </c>
      <c r="BS200">
        <v>1.45</v>
      </c>
      <c r="BT200">
        <v>281</v>
      </c>
      <c r="BU200">
        <v>1.4</v>
      </c>
      <c r="BV200">
        <v>69.099999999999994</v>
      </c>
      <c r="BW200">
        <v>9.32</v>
      </c>
      <c r="BX200"/>
      <c r="BY200">
        <v>149</v>
      </c>
      <c r="CP200" s="49"/>
    </row>
    <row r="201" spans="2:94" x14ac:dyDescent="0.25">
      <c r="B201" t="s">
        <v>712</v>
      </c>
      <c r="C201" t="s">
        <v>119</v>
      </c>
      <c r="D201" t="s">
        <v>630</v>
      </c>
      <c r="E201" t="s">
        <v>631</v>
      </c>
      <c r="F201" s="61">
        <v>45275</v>
      </c>
      <c r="G201" s="61">
        <v>45291</v>
      </c>
      <c r="L201">
        <v>308</v>
      </c>
      <c r="Q201">
        <v>64.900000000000006</v>
      </c>
      <c r="R201">
        <v>64.900000000000006</v>
      </c>
      <c r="T201">
        <v>52</v>
      </c>
      <c r="U201">
        <v>1.81</v>
      </c>
      <c r="W201">
        <v>13.85</v>
      </c>
      <c r="X201">
        <v>8.17</v>
      </c>
      <c r="Y201">
        <v>3.74</v>
      </c>
      <c r="AB201">
        <v>23.4</v>
      </c>
      <c r="AC201">
        <v>14.45</v>
      </c>
      <c r="AE201">
        <v>4.0999999999999996</v>
      </c>
      <c r="AF201"/>
      <c r="AG201">
        <v>2.84</v>
      </c>
      <c r="AH201"/>
      <c r="AI201"/>
      <c r="AJ201">
        <v>64</v>
      </c>
      <c r="AK201"/>
      <c r="AL201">
        <v>1.26</v>
      </c>
      <c r="AR201">
        <v>6.92</v>
      </c>
      <c r="AS201">
        <v>71.400000000000006</v>
      </c>
      <c r="AT201"/>
      <c r="AU201"/>
      <c r="AV201"/>
      <c r="AW201"/>
      <c r="AX201">
        <v>17.100000000000001</v>
      </c>
      <c r="AY201">
        <v>17.100000000000001</v>
      </c>
      <c r="AZ201">
        <v>44.3</v>
      </c>
      <c r="BA201"/>
      <c r="BB201"/>
      <c r="BC201"/>
      <c r="BD201">
        <v>53.7</v>
      </c>
      <c r="BE201"/>
      <c r="BF201">
        <v>14.75</v>
      </c>
      <c r="BG201">
        <v>1.6</v>
      </c>
      <c r="BH201">
        <v>68.3</v>
      </c>
      <c r="BI201">
        <v>0.5</v>
      </c>
      <c r="BJ201">
        <v>2.19</v>
      </c>
      <c r="BK201">
        <v>2.19</v>
      </c>
      <c r="BM201">
        <v>4.87</v>
      </c>
      <c r="BN201">
        <v>0.57999999999999996</v>
      </c>
      <c r="BO201"/>
      <c r="BP201">
        <v>1.22</v>
      </c>
      <c r="BQ201">
        <v>1.4</v>
      </c>
      <c r="BR201">
        <v>1.4</v>
      </c>
      <c r="BS201">
        <v>1.4</v>
      </c>
      <c r="BT201">
        <v>279</v>
      </c>
      <c r="BU201">
        <v>2.6</v>
      </c>
      <c r="BV201">
        <v>65.5</v>
      </c>
      <c r="BW201">
        <v>7.95</v>
      </c>
      <c r="BX201"/>
      <c r="BY201">
        <v>140</v>
      </c>
      <c r="CP201" s="49"/>
    </row>
    <row r="202" spans="2:94" x14ac:dyDescent="0.25">
      <c r="B202" t="s">
        <v>713</v>
      </c>
      <c r="C202" t="s">
        <v>119</v>
      </c>
      <c r="D202" t="s">
        <v>630</v>
      </c>
      <c r="E202" t="s">
        <v>631</v>
      </c>
      <c r="F202" s="61">
        <v>45275</v>
      </c>
      <c r="G202" s="61">
        <v>45291</v>
      </c>
      <c r="L202">
        <v>298</v>
      </c>
      <c r="Q202">
        <v>34.700000000000003</v>
      </c>
      <c r="R202">
        <v>34.700000000000003</v>
      </c>
      <c r="T202">
        <v>34</v>
      </c>
      <c r="U202">
        <v>1.51</v>
      </c>
      <c r="W202">
        <v>11.05</v>
      </c>
      <c r="X202">
        <v>6.83</v>
      </c>
      <c r="Y202">
        <v>2.78</v>
      </c>
      <c r="AB202">
        <v>19.8</v>
      </c>
      <c r="AC202">
        <v>11.5</v>
      </c>
      <c r="AE202">
        <v>3.48</v>
      </c>
      <c r="AF202"/>
      <c r="AG202">
        <v>2.2599999999999998</v>
      </c>
      <c r="AH202"/>
      <c r="AI202"/>
      <c r="AJ202">
        <v>39.4</v>
      </c>
      <c r="AK202"/>
      <c r="AL202">
        <v>0.97</v>
      </c>
      <c r="AR202">
        <v>5.88</v>
      </c>
      <c r="AS202">
        <v>47.9</v>
      </c>
      <c r="AT202"/>
      <c r="AU202"/>
      <c r="AV202"/>
      <c r="AW202"/>
      <c r="AX202">
        <v>11.2</v>
      </c>
      <c r="AY202">
        <v>11.2</v>
      </c>
      <c r="AZ202">
        <v>46.5</v>
      </c>
      <c r="BA202"/>
      <c r="BB202"/>
      <c r="BC202"/>
      <c r="BD202">
        <v>43.7</v>
      </c>
      <c r="BE202"/>
      <c r="BF202">
        <v>9.84</v>
      </c>
      <c r="BG202">
        <v>1.4</v>
      </c>
      <c r="BH202">
        <v>122.5</v>
      </c>
      <c r="BI202">
        <v>0.4</v>
      </c>
      <c r="BJ202">
        <v>1.75</v>
      </c>
      <c r="BK202">
        <v>1.75</v>
      </c>
      <c r="BM202">
        <v>4.09</v>
      </c>
      <c r="BN202">
        <v>0.5</v>
      </c>
      <c r="BO202"/>
      <c r="BP202">
        <v>0.94</v>
      </c>
      <c r="BQ202">
        <v>1.1100000000000001</v>
      </c>
      <c r="BR202">
        <v>1.1100000000000001</v>
      </c>
      <c r="BS202">
        <v>1.1100000000000001</v>
      </c>
      <c r="BT202">
        <v>263</v>
      </c>
      <c r="BU202">
        <v>2.6</v>
      </c>
      <c r="BV202">
        <v>57.3</v>
      </c>
      <c r="BW202">
        <v>6.45</v>
      </c>
      <c r="BX202"/>
      <c r="BY202">
        <v>120</v>
      </c>
      <c r="CP202" s="49"/>
    </row>
    <row r="203" spans="2:94" x14ac:dyDescent="0.25">
      <c r="B203" t="s">
        <v>714</v>
      </c>
      <c r="C203" t="s">
        <v>119</v>
      </c>
      <c r="D203" t="s">
        <v>630</v>
      </c>
      <c r="E203" t="s">
        <v>631</v>
      </c>
      <c r="F203" s="61">
        <v>45275</v>
      </c>
      <c r="G203" s="61">
        <v>45291</v>
      </c>
      <c r="L203">
        <v>245</v>
      </c>
      <c r="Q203">
        <v>32.6</v>
      </c>
      <c r="R203">
        <v>32.6</v>
      </c>
      <c r="T203">
        <v>130</v>
      </c>
      <c r="U203">
        <v>0.89</v>
      </c>
      <c r="W203">
        <v>5.87</v>
      </c>
      <c r="X203">
        <v>3.62</v>
      </c>
      <c r="Y203">
        <v>1.17</v>
      </c>
      <c r="AB203">
        <v>26.7</v>
      </c>
      <c r="AC203">
        <v>4.75</v>
      </c>
      <c r="AE203">
        <v>4.68</v>
      </c>
      <c r="AF203"/>
      <c r="AG203">
        <v>1.1599999999999999</v>
      </c>
      <c r="AH203"/>
      <c r="AI203"/>
      <c r="AJ203">
        <v>23.7</v>
      </c>
      <c r="AK203"/>
      <c r="AL203">
        <v>0.54</v>
      </c>
      <c r="AR203">
        <v>8.02</v>
      </c>
      <c r="AS203">
        <v>22.7</v>
      </c>
      <c r="AT203"/>
      <c r="AU203"/>
      <c r="AV203"/>
      <c r="AW203"/>
      <c r="AX203">
        <v>5.81</v>
      </c>
      <c r="AY203">
        <v>5.81</v>
      </c>
      <c r="AZ203">
        <v>11.9</v>
      </c>
      <c r="BA203"/>
      <c r="BB203"/>
      <c r="BC203"/>
      <c r="BD203">
        <v>71</v>
      </c>
      <c r="BE203"/>
      <c r="BF203">
        <v>4.59</v>
      </c>
      <c r="BG203">
        <v>1.8</v>
      </c>
      <c r="BH203">
        <v>25.9</v>
      </c>
      <c r="BI203">
        <v>0.5</v>
      </c>
      <c r="BJ203">
        <v>0.83</v>
      </c>
      <c r="BK203">
        <v>0.83</v>
      </c>
      <c r="BM203">
        <v>6.44</v>
      </c>
      <c r="BN203">
        <v>0.65</v>
      </c>
      <c r="BO203"/>
      <c r="BP203">
        <v>0.51</v>
      </c>
      <c r="BQ203">
        <v>1.96</v>
      </c>
      <c r="BR203">
        <v>1.96</v>
      </c>
      <c r="BS203">
        <v>1.96</v>
      </c>
      <c r="BT203">
        <v>387</v>
      </c>
      <c r="BU203">
        <v>2.6</v>
      </c>
      <c r="BV203">
        <v>29.9</v>
      </c>
      <c r="BW203">
        <v>3.4</v>
      </c>
      <c r="BX203"/>
      <c r="BY203">
        <v>168</v>
      </c>
      <c r="CP203" s="49"/>
    </row>
    <row r="204" spans="2:94" x14ac:dyDescent="0.25">
      <c r="B204" t="s">
        <v>715</v>
      </c>
      <c r="C204" t="s">
        <v>119</v>
      </c>
      <c r="D204" t="s">
        <v>630</v>
      </c>
      <c r="E204" t="s">
        <v>631</v>
      </c>
      <c r="F204" s="61">
        <v>45275</v>
      </c>
      <c r="G204" s="61">
        <v>45291</v>
      </c>
      <c r="L204">
        <v>236</v>
      </c>
      <c r="Q204">
        <v>31.4</v>
      </c>
      <c r="R204">
        <v>31.4</v>
      </c>
      <c r="T204">
        <v>154</v>
      </c>
      <c r="U204">
        <v>0.78</v>
      </c>
      <c r="W204">
        <v>6.84</v>
      </c>
      <c r="X204">
        <v>4.26</v>
      </c>
      <c r="Y204">
        <v>1.47</v>
      </c>
      <c r="AB204">
        <v>27.4</v>
      </c>
      <c r="AC204">
        <v>6.36</v>
      </c>
      <c r="AE204">
        <v>4.54</v>
      </c>
      <c r="AF204"/>
      <c r="AG204">
        <v>1.38</v>
      </c>
      <c r="AH204"/>
      <c r="AI204"/>
      <c r="AJ204">
        <v>28</v>
      </c>
      <c r="AK204"/>
      <c r="AL204">
        <v>0.64</v>
      </c>
      <c r="AR204">
        <v>7.64</v>
      </c>
      <c r="AS204">
        <v>28.3</v>
      </c>
      <c r="AT204"/>
      <c r="AU204"/>
      <c r="AV204"/>
      <c r="AW204"/>
      <c r="AX204">
        <v>7.32</v>
      </c>
      <c r="AY204">
        <v>7.32</v>
      </c>
      <c r="AZ204">
        <v>8.1999999999999993</v>
      </c>
      <c r="BA204"/>
      <c r="BB204"/>
      <c r="BC204"/>
      <c r="BD204">
        <v>75.099999999999994</v>
      </c>
      <c r="BE204"/>
      <c r="BF204">
        <v>6.17</v>
      </c>
      <c r="BG204">
        <v>2.2000000000000002</v>
      </c>
      <c r="BH204">
        <v>20.5</v>
      </c>
      <c r="BI204">
        <v>0.5</v>
      </c>
      <c r="BJ204">
        <v>1.01</v>
      </c>
      <c r="BK204">
        <v>1.01</v>
      </c>
      <c r="BM204">
        <v>6.19</v>
      </c>
      <c r="BN204">
        <v>0.64</v>
      </c>
      <c r="BO204"/>
      <c r="BP204">
        <v>0.67</v>
      </c>
      <c r="BQ204">
        <v>1.68</v>
      </c>
      <c r="BR204">
        <v>1.68</v>
      </c>
      <c r="BS204">
        <v>1.68</v>
      </c>
      <c r="BT204">
        <v>354</v>
      </c>
      <c r="BU204">
        <v>1.7</v>
      </c>
      <c r="BV204">
        <v>35.1</v>
      </c>
      <c r="BW204">
        <v>4.4800000000000004</v>
      </c>
      <c r="BX204"/>
      <c r="BY204">
        <v>158</v>
      </c>
      <c r="CP204" s="49"/>
    </row>
    <row r="205" spans="2:94" x14ac:dyDescent="0.25">
      <c r="B205" t="s">
        <v>716</v>
      </c>
      <c r="C205" t="s">
        <v>119</v>
      </c>
      <c r="D205" t="s">
        <v>630</v>
      </c>
      <c r="E205" t="s">
        <v>631</v>
      </c>
      <c r="F205" s="61">
        <v>45275</v>
      </c>
      <c r="G205" s="61">
        <v>45291</v>
      </c>
      <c r="L205">
        <v>402</v>
      </c>
      <c r="Q205">
        <v>186.5</v>
      </c>
      <c r="R205">
        <v>186.5</v>
      </c>
      <c r="T205">
        <v>149</v>
      </c>
      <c r="U205">
        <v>1.79</v>
      </c>
      <c r="W205">
        <v>11.75</v>
      </c>
      <c r="X205">
        <v>7.58</v>
      </c>
      <c r="Y205">
        <v>2.7</v>
      </c>
      <c r="AB205">
        <v>26.4</v>
      </c>
      <c r="AC205">
        <v>9.5399999999999991</v>
      </c>
      <c r="AE205">
        <v>4.33</v>
      </c>
      <c r="AF205"/>
      <c r="AG205">
        <v>2.2599999999999998</v>
      </c>
      <c r="AH205"/>
      <c r="AI205"/>
      <c r="AJ205">
        <v>39.4</v>
      </c>
      <c r="AK205"/>
      <c r="AL205">
        <v>1.1200000000000001</v>
      </c>
      <c r="AR205">
        <v>6.76</v>
      </c>
      <c r="AS205">
        <v>47.9</v>
      </c>
      <c r="AT205"/>
      <c r="AU205"/>
      <c r="AV205"/>
      <c r="AW205"/>
      <c r="AX205">
        <v>11.55</v>
      </c>
      <c r="AY205">
        <v>11.55</v>
      </c>
      <c r="AZ205">
        <v>24.2</v>
      </c>
      <c r="BA205"/>
      <c r="BB205"/>
      <c r="BC205"/>
      <c r="BD205">
        <v>68.5</v>
      </c>
      <c r="BE205"/>
      <c r="BF205">
        <v>9.7200000000000006</v>
      </c>
      <c r="BG205">
        <v>1.9</v>
      </c>
      <c r="BH205">
        <v>20.3</v>
      </c>
      <c r="BI205">
        <v>0.5</v>
      </c>
      <c r="BJ205">
        <v>1.73</v>
      </c>
      <c r="BK205">
        <v>1.73</v>
      </c>
      <c r="BM205">
        <v>5.72</v>
      </c>
      <c r="BN205">
        <v>0.61</v>
      </c>
      <c r="BO205"/>
      <c r="BP205">
        <v>1.2</v>
      </c>
      <c r="BQ205">
        <v>1.63</v>
      </c>
      <c r="BR205">
        <v>1.63</v>
      </c>
      <c r="BS205">
        <v>1.63</v>
      </c>
      <c r="BT205">
        <v>382</v>
      </c>
      <c r="BU205">
        <v>1.6</v>
      </c>
      <c r="BV205">
        <v>50.9</v>
      </c>
      <c r="BW205">
        <v>7.82</v>
      </c>
      <c r="BX205"/>
      <c r="BY205">
        <v>152</v>
      </c>
      <c r="CP205" s="49"/>
    </row>
    <row r="206" spans="2:94" x14ac:dyDescent="0.25">
      <c r="B206" t="s">
        <v>717</v>
      </c>
      <c r="C206" t="s">
        <v>119</v>
      </c>
      <c r="D206" t="s">
        <v>630</v>
      </c>
      <c r="E206" t="s">
        <v>631</v>
      </c>
      <c r="F206" s="61">
        <v>45275</v>
      </c>
      <c r="G206" s="61">
        <v>45291</v>
      </c>
      <c r="L206">
        <v>438</v>
      </c>
      <c r="Q206">
        <v>66.7</v>
      </c>
      <c r="R206">
        <v>66.7</v>
      </c>
      <c r="T206">
        <v>153</v>
      </c>
      <c r="U206">
        <v>1.9</v>
      </c>
      <c r="W206">
        <v>10.95</v>
      </c>
      <c r="X206">
        <v>7.42</v>
      </c>
      <c r="Y206">
        <v>2.68</v>
      </c>
      <c r="AB206">
        <v>25.3</v>
      </c>
      <c r="AC206">
        <v>9.25</v>
      </c>
      <c r="AE206">
        <v>3.96</v>
      </c>
      <c r="AF206"/>
      <c r="AG206">
        <v>2.38</v>
      </c>
      <c r="AH206"/>
      <c r="AI206"/>
      <c r="AJ206">
        <v>35.1</v>
      </c>
      <c r="AK206"/>
      <c r="AL206">
        <v>1.08</v>
      </c>
      <c r="AR206">
        <v>6.89</v>
      </c>
      <c r="AS206">
        <v>41.8</v>
      </c>
      <c r="AT206"/>
      <c r="AU206"/>
      <c r="AV206"/>
      <c r="AW206"/>
      <c r="AX206">
        <v>10.4</v>
      </c>
      <c r="AY206">
        <v>10.4</v>
      </c>
      <c r="AZ206">
        <v>30.9</v>
      </c>
      <c r="BA206"/>
      <c r="BB206"/>
      <c r="BC206"/>
      <c r="BD206">
        <v>66.2</v>
      </c>
      <c r="BE206"/>
      <c r="BF206">
        <v>9.58</v>
      </c>
      <c r="BG206">
        <v>1.6</v>
      </c>
      <c r="BH206">
        <v>23.5</v>
      </c>
      <c r="BI206">
        <v>0.5</v>
      </c>
      <c r="BJ206">
        <v>1.76</v>
      </c>
      <c r="BK206">
        <v>1.76</v>
      </c>
      <c r="BM206">
        <v>5.55</v>
      </c>
      <c r="BN206">
        <v>0.57999999999999996</v>
      </c>
      <c r="BO206"/>
      <c r="BP206">
        <v>1.0900000000000001</v>
      </c>
      <c r="BQ206">
        <v>1.46</v>
      </c>
      <c r="BR206">
        <v>1.46</v>
      </c>
      <c r="BS206">
        <v>1.46</v>
      </c>
      <c r="BT206">
        <v>371</v>
      </c>
      <c r="BU206">
        <v>1.1000000000000001</v>
      </c>
      <c r="BV206">
        <v>50.8</v>
      </c>
      <c r="BW206">
        <v>8.15</v>
      </c>
      <c r="BX206"/>
      <c r="BY206">
        <v>143</v>
      </c>
      <c r="CP206" s="49"/>
    </row>
    <row r="207" spans="2:94" x14ac:dyDescent="0.25">
      <c r="B207" t="s">
        <v>718</v>
      </c>
      <c r="C207" t="s">
        <v>119</v>
      </c>
      <c r="D207" t="s">
        <v>630</v>
      </c>
      <c r="E207" t="s">
        <v>631</v>
      </c>
      <c r="F207" s="61">
        <v>45275</v>
      </c>
      <c r="G207" s="61">
        <v>45291</v>
      </c>
      <c r="L207">
        <v>409</v>
      </c>
      <c r="Q207">
        <v>36.799999999999997</v>
      </c>
      <c r="R207">
        <v>36.799999999999997</v>
      </c>
      <c r="T207">
        <v>141</v>
      </c>
      <c r="U207">
        <v>1.74</v>
      </c>
      <c r="W207">
        <v>11.75</v>
      </c>
      <c r="X207">
        <v>7.3</v>
      </c>
      <c r="Y207">
        <v>3.18</v>
      </c>
      <c r="AB207">
        <v>21.2</v>
      </c>
      <c r="AC207">
        <v>10.9</v>
      </c>
      <c r="AE207">
        <v>3.79</v>
      </c>
      <c r="AF207"/>
      <c r="AG207">
        <v>2.42</v>
      </c>
      <c r="AH207"/>
      <c r="AI207"/>
      <c r="AJ207">
        <v>44</v>
      </c>
      <c r="AK207"/>
      <c r="AL207">
        <v>1.07</v>
      </c>
      <c r="AR207">
        <v>5.93</v>
      </c>
      <c r="AS207">
        <v>55.5</v>
      </c>
      <c r="AT207"/>
      <c r="AU207"/>
      <c r="AV207"/>
      <c r="AW207"/>
      <c r="AX207">
        <v>13.6</v>
      </c>
      <c r="AY207">
        <v>13.6</v>
      </c>
      <c r="AZ207">
        <v>34.799999999999997</v>
      </c>
      <c r="BA207"/>
      <c r="BB207"/>
      <c r="BC207"/>
      <c r="BD207">
        <v>54.9</v>
      </c>
      <c r="BE207"/>
      <c r="BF207">
        <v>11.4</v>
      </c>
      <c r="BG207">
        <v>1.7</v>
      </c>
      <c r="BH207">
        <v>54.1</v>
      </c>
      <c r="BI207">
        <v>0.4</v>
      </c>
      <c r="BJ207">
        <v>1.88</v>
      </c>
      <c r="BK207">
        <v>1.88</v>
      </c>
      <c r="BM207">
        <v>4.58</v>
      </c>
      <c r="BN207">
        <v>0.52</v>
      </c>
      <c r="BO207"/>
      <c r="BP207">
        <v>1.0900000000000001</v>
      </c>
      <c r="BQ207">
        <v>1.22</v>
      </c>
      <c r="BR207">
        <v>1.22</v>
      </c>
      <c r="BS207">
        <v>1.22</v>
      </c>
      <c r="BT207">
        <v>288</v>
      </c>
      <c r="BU207">
        <v>3.4</v>
      </c>
      <c r="BV207">
        <v>59.5</v>
      </c>
      <c r="BW207">
        <v>7.07</v>
      </c>
      <c r="BX207"/>
      <c r="BY207">
        <v>123</v>
      </c>
      <c r="CP207" s="49"/>
    </row>
    <row r="208" spans="2:94" x14ac:dyDescent="0.25">
      <c r="B208" t="s">
        <v>719</v>
      </c>
      <c r="C208" t="s">
        <v>119</v>
      </c>
      <c r="D208" t="s">
        <v>630</v>
      </c>
      <c r="E208" t="s">
        <v>631</v>
      </c>
      <c r="F208" s="61">
        <v>45275</v>
      </c>
      <c r="G208" s="61">
        <v>45291</v>
      </c>
      <c r="L208">
        <v>391</v>
      </c>
      <c r="Q208">
        <v>68.2</v>
      </c>
      <c r="R208">
        <v>68.2</v>
      </c>
      <c r="T208">
        <v>141</v>
      </c>
      <c r="U208">
        <v>2.14</v>
      </c>
      <c r="W208">
        <v>13.6</v>
      </c>
      <c r="X208">
        <v>8.7100000000000009</v>
      </c>
      <c r="Y208">
        <v>3</v>
      </c>
      <c r="AB208">
        <v>22.7</v>
      </c>
      <c r="AC208">
        <v>12.9</v>
      </c>
      <c r="AE208">
        <v>3.67</v>
      </c>
      <c r="AF208"/>
      <c r="AG208">
        <v>3.01</v>
      </c>
      <c r="AH208"/>
      <c r="AI208"/>
      <c r="AJ208">
        <v>53.3</v>
      </c>
      <c r="AK208"/>
      <c r="AL208">
        <v>1.39</v>
      </c>
      <c r="AR208">
        <v>6.4</v>
      </c>
      <c r="AS208">
        <v>54.2</v>
      </c>
      <c r="AT208"/>
      <c r="AU208"/>
      <c r="AV208"/>
      <c r="AW208"/>
      <c r="AX208">
        <v>13.3</v>
      </c>
      <c r="AY208">
        <v>13.3</v>
      </c>
      <c r="AZ208">
        <v>42.3</v>
      </c>
      <c r="BA208"/>
      <c r="BB208"/>
      <c r="BC208"/>
      <c r="BD208">
        <v>54.2</v>
      </c>
      <c r="BE208"/>
      <c r="BF208">
        <v>11.35</v>
      </c>
      <c r="BG208">
        <v>1.4</v>
      </c>
      <c r="BH208">
        <v>31.9</v>
      </c>
      <c r="BI208">
        <v>0.4</v>
      </c>
      <c r="BJ208">
        <v>2.06</v>
      </c>
      <c r="BK208">
        <v>2.06</v>
      </c>
      <c r="BM208">
        <v>4.75</v>
      </c>
      <c r="BN208">
        <v>0.54</v>
      </c>
      <c r="BO208"/>
      <c r="BP208">
        <v>1.28</v>
      </c>
      <c r="BQ208">
        <v>1.25</v>
      </c>
      <c r="BR208">
        <v>1.25</v>
      </c>
      <c r="BS208">
        <v>1.25</v>
      </c>
      <c r="BT208">
        <v>328</v>
      </c>
      <c r="BU208">
        <v>1.2</v>
      </c>
      <c r="BV208">
        <v>69.2</v>
      </c>
      <c r="BW208">
        <v>8.1199999999999992</v>
      </c>
      <c r="BX208"/>
      <c r="BY208">
        <v>133</v>
      </c>
      <c r="CP208" s="49"/>
    </row>
    <row r="209" spans="2:94" x14ac:dyDescent="0.25">
      <c r="B209" t="s">
        <v>720</v>
      </c>
      <c r="C209" t="s">
        <v>119</v>
      </c>
      <c r="D209" t="s">
        <v>630</v>
      </c>
      <c r="E209" t="s">
        <v>631</v>
      </c>
      <c r="F209" s="61">
        <v>45275</v>
      </c>
      <c r="G209" s="61">
        <v>45291</v>
      </c>
      <c r="L209">
        <v>367</v>
      </c>
      <c r="Q209">
        <v>60.7</v>
      </c>
      <c r="R209">
        <v>60.7</v>
      </c>
      <c r="T209">
        <v>89</v>
      </c>
      <c r="U209">
        <v>2.68</v>
      </c>
      <c r="W209">
        <v>15.3</v>
      </c>
      <c r="X209">
        <v>9.9</v>
      </c>
      <c r="Y209">
        <v>3.44</v>
      </c>
      <c r="AB209">
        <v>21.4</v>
      </c>
      <c r="AC209">
        <v>14.85</v>
      </c>
      <c r="AE209">
        <v>3.61</v>
      </c>
      <c r="AF209"/>
      <c r="AG209">
        <v>3.23</v>
      </c>
      <c r="AH209"/>
      <c r="AI209"/>
      <c r="AJ209">
        <v>76.400000000000006</v>
      </c>
      <c r="AK209"/>
      <c r="AL209">
        <v>1.28</v>
      </c>
      <c r="AR209">
        <v>6.4</v>
      </c>
      <c r="AS209">
        <v>62.7</v>
      </c>
      <c r="AT209"/>
      <c r="AU209"/>
      <c r="AV209"/>
      <c r="AW209"/>
      <c r="AX209">
        <v>15.4</v>
      </c>
      <c r="AY209">
        <v>15.4</v>
      </c>
      <c r="AZ209">
        <v>47.7</v>
      </c>
      <c r="BA209"/>
      <c r="BB209"/>
      <c r="BC209"/>
      <c r="BD209">
        <v>50.6</v>
      </c>
      <c r="BE209"/>
      <c r="BF209">
        <v>12.85</v>
      </c>
      <c r="BG209">
        <v>1.5</v>
      </c>
      <c r="BH209">
        <v>39.4</v>
      </c>
      <c r="BI209">
        <v>0.4</v>
      </c>
      <c r="BJ209">
        <v>2.38</v>
      </c>
      <c r="BK209">
        <v>2.38</v>
      </c>
      <c r="BM209">
        <v>4.6500000000000004</v>
      </c>
      <c r="BN209">
        <v>0.53</v>
      </c>
      <c r="BO209"/>
      <c r="BP209">
        <v>1.36</v>
      </c>
      <c r="BQ209">
        <v>1.28</v>
      </c>
      <c r="BR209">
        <v>1.28</v>
      </c>
      <c r="BS209">
        <v>1.28</v>
      </c>
      <c r="BT209">
        <v>272</v>
      </c>
      <c r="BU209">
        <v>2.2999999999999998</v>
      </c>
      <c r="BV209">
        <v>101</v>
      </c>
      <c r="BW209">
        <v>8.2799999999999994</v>
      </c>
      <c r="BX209"/>
      <c r="BY209">
        <v>131</v>
      </c>
      <c r="CP209" s="49"/>
    </row>
    <row r="210" spans="2:94" x14ac:dyDescent="0.25">
      <c r="B210" t="s">
        <v>721</v>
      </c>
      <c r="C210" t="s">
        <v>119</v>
      </c>
      <c r="D210" t="s">
        <v>630</v>
      </c>
      <c r="E210" t="s">
        <v>631</v>
      </c>
      <c r="F210" s="61">
        <v>45275</v>
      </c>
      <c r="G210" s="61">
        <v>45291</v>
      </c>
      <c r="L210">
        <v>368</v>
      </c>
      <c r="Q210">
        <v>32.4</v>
      </c>
      <c r="R210">
        <v>32.4</v>
      </c>
      <c r="T210">
        <v>122</v>
      </c>
      <c r="U210">
        <v>2</v>
      </c>
      <c r="W210">
        <v>7.62</v>
      </c>
      <c r="X210">
        <v>4.91</v>
      </c>
      <c r="Y210">
        <v>1.71</v>
      </c>
      <c r="AB210">
        <v>19.3</v>
      </c>
      <c r="AC210">
        <v>6.97</v>
      </c>
      <c r="AE210">
        <v>3.41</v>
      </c>
      <c r="AF210"/>
      <c r="AG210">
        <v>1.73</v>
      </c>
      <c r="AH210"/>
      <c r="AI210"/>
      <c r="AJ210">
        <v>30.4</v>
      </c>
      <c r="AK210"/>
      <c r="AL210">
        <v>0.75</v>
      </c>
      <c r="AR210">
        <v>5.63</v>
      </c>
      <c r="AS210">
        <v>27.1</v>
      </c>
      <c r="AT210"/>
      <c r="AU210"/>
      <c r="AV210"/>
      <c r="AW210"/>
      <c r="AX210">
        <v>6.49</v>
      </c>
      <c r="AY210">
        <v>6.49</v>
      </c>
      <c r="AZ210">
        <v>42</v>
      </c>
      <c r="BA210"/>
      <c r="BB210"/>
      <c r="BC210"/>
      <c r="BD210">
        <v>49.4</v>
      </c>
      <c r="BE210"/>
      <c r="BF210">
        <v>5.95</v>
      </c>
      <c r="BG210">
        <v>1.3</v>
      </c>
      <c r="BH210">
        <v>66.400000000000006</v>
      </c>
      <c r="BI210">
        <v>0.4</v>
      </c>
      <c r="BJ210">
        <v>1.1000000000000001</v>
      </c>
      <c r="BK210">
        <v>1.1000000000000001</v>
      </c>
      <c r="BM210">
        <v>4.04</v>
      </c>
      <c r="BN210">
        <v>0.47</v>
      </c>
      <c r="BO210"/>
      <c r="BP210">
        <v>0.77</v>
      </c>
      <c r="BQ210">
        <v>0.97</v>
      </c>
      <c r="BR210">
        <v>0.97</v>
      </c>
      <c r="BS210">
        <v>0.97</v>
      </c>
      <c r="BT210">
        <v>242</v>
      </c>
      <c r="BU210">
        <v>2.1</v>
      </c>
      <c r="BV210">
        <v>54.7</v>
      </c>
      <c r="BW210">
        <v>4.4800000000000004</v>
      </c>
      <c r="BX210"/>
      <c r="BY210">
        <v>116</v>
      </c>
      <c r="CP210" s="49"/>
    </row>
    <row r="211" spans="2:94" x14ac:dyDescent="0.25">
      <c r="B211" t="s">
        <v>722</v>
      </c>
      <c r="C211" t="s">
        <v>119</v>
      </c>
      <c r="D211" t="s">
        <v>630</v>
      </c>
      <c r="E211" t="s">
        <v>631</v>
      </c>
      <c r="F211" s="61">
        <v>45275</v>
      </c>
      <c r="G211" s="61">
        <v>45291</v>
      </c>
      <c r="L211">
        <v>215</v>
      </c>
      <c r="Q211">
        <v>26.7</v>
      </c>
      <c r="R211">
        <v>26.7</v>
      </c>
      <c r="T211">
        <v>123</v>
      </c>
      <c r="U211">
        <v>1.36</v>
      </c>
      <c r="W211">
        <v>4.96</v>
      </c>
      <c r="X211">
        <v>2.91</v>
      </c>
      <c r="Y211">
        <v>0.95</v>
      </c>
      <c r="AB211">
        <v>16.3</v>
      </c>
      <c r="AC211">
        <v>4.03</v>
      </c>
      <c r="AE211">
        <v>2.61</v>
      </c>
      <c r="AF211"/>
      <c r="AG211">
        <v>1.04</v>
      </c>
      <c r="AH211"/>
      <c r="AI211"/>
      <c r="AJ211">
        <v>15.8</v>
      </c>
      <c r="AK211"/>
      <c r="AL211">
        <v>0.47</v>
      </c>
      <c r="AR211">
        <v>4.8600000000000003</v>
      </c>
      <c r="AS211">
        <v>16.8</v>
      </c>
      <c r="AT211"/>
      <c r="AU211"/>
      <c r="AV211"/>
      <c r="AW211"/>
      <c r="AX211">
        <v>3.96</v>
      </c>
      <c r="AY211">
        <v>3.96</v>
      </c>
      <c r="AZ211">
        <v>32.299999999999997</v>
      </c>
      <c r="BA211"/>
      <c r="BB211"/>
      <c r="BC211"/>
      <c r="BD211">
        <v>43.4</v>
      </c>
      <c r="BE211"/>
      <c r="BF211">
        <v>3.79</v>
      </c>
      <c r="BG211">
        <v>1</v>
      </c>
      <c r="BH211">
        <v>110.5</v>
      </c>
      <c r="BI211">
        <v>0.3</v>
      </c>
      <c r="BJ211">
        <v>0.72</v>
      </c>
      <c r="BK211">
        <v>0.72</v>
      </c>
      <c r="BM211">
        <v>3.25</v>
      </c>
      <c r="BN211">
        <v>0.41</v>
      </c>
      <c r="BO211"/>
      <c r="BP211">
        <v>0.41</v>
      </c>
      <c r="BQ211">
        <v>0.91</v>
      </c>
      <c r="BR211">
        <v>0.91</v>
      </c>
      <c r="BS211">
        <v>0.91</v>
      </c>
      <c r="BT211">
        <v>248</v>
      </c>
      <c r="BU211">
        <v>1.3</v>
      </c>
      <c r="BV211">
        <v>28.5</v>
      </c>
      <c r="BW211">
        <v>2.87</v>
      </c>
      <c r="BX211"/>
      <c r="BY211">
        <v>100</v>
      </c>
      <c r="CP211" s="49"/>
    </row>
    <row r="212" spans="2:94" x14ac:dyDescent="0.25">
      <c r="B212" t="s">
        <v>355</v>
      </c>
      <c r="C212" t="s">
        <v>119</v>
      </c>
      <c r="D212" t="s">
        <v>274</v>
      </c>
      <c r="E212" t="s">
        <v>275</v>
      </c>
      <c r="F212" s="61">
        <v>45278</v>
      </c>
      <c r="G212" s="61">
        <v>45330</v>
      </c>
      <c r="L212">
        <v>63.8</v>
      </c>
      <c r="M212"/>
      <c r="N212"/>
      <c r="O212"/>
      <c r="P212"/>
      <c r="Q212">
        <v>31.1</v>
      </c>
      <c r="R212">
        <v>31.1</v>
      </c>
      <c r="S212"/>
      <c r="T212">
        <v>125</v>
      </c>
      <c r="U212">
        <v>1.54</v>
      </c>
      <c r="V212"/>
      <c r="W212">
        <v>2.59</v>
      </c>
      <c r="X212">
        <v>1.7</v>
      </c>
      <c r="Y212">
        <v>0.51</v>
      </c>
      <c r="Z212"/>
      <c r="AA212"/>
      <c r="AB212">
        <v>19.8</v>
      </c>
      <c r="AC212">
        <v>2.08</v>
      </c>
      <c r="AD212"/>
      <c r="AE212">
        <v>10.8</v>
      </c>
      <c r="AF212"/>
      <c r="AG212">
        <v>0.49</v>
      </c>
      <c r="AH212"/>
      <c r="AI212"/>
      <c r="AJ212">
        <v>13</v>
      </c>
      <c r="AK212"/>
      <c r="AL212">
        <v>0.28999999999999998</v>
      </c>
      <c r="AM212"/>
      <c r="AN212"/>
      <c r="AO212"/>
      <c r="AP212"/>
      <c r="AQ212"/>
      <c r="AR212">
        <v>12.4</v>
      </c>
      <c r="AS212">
        <v>13.2</v>
      </c>
      <c r="AT212"/>
      <c r="AU212"/>
      <c r="AV212"/>
      <c r="AW212"/>
      <c r="AX212">
        <v>3.21</v>
      </c>
      <c r="AY212">
        <v>3.21</v>
      </c>
      <c r="AZ212">
        <v>11.8</v>
      </c>
      <c r="BA212"/>
      <c r="BB212"/>
      <c r="BC212"/>
      <c r="BD212">
        <v>32.799999999999997</v>
      </c>
      <c r="BE212"/>
      <c r="BF212">
        <v>2.6</v>
      </c>
      <c r="BG212">
        <v>1.7</v>
      </c>
      <c r="BH212">
        <v>10.5</v>
      </c>
      <c r="BI212">
        <v>0.8</v>
      </c>
      <c r="BJ212">
        <v>0.34</v>
      </c>
      <c r="BK212">
        <v>0.34</v>
      </c>
      <c r="BL212"/>
      <c r="BM212">
        <v>11.45</v>
      </c>
      <c r="BN212">
        <v>0.78</v>
      </c>
      <c r="BO212"/>
      <c r="BP212">
        <v>0.23</v>
      </c>
      <c r="BQ212">
        <v>2.48</v>
      </c>
      <c r="BR212">
        <v>2.48</v>
      </c>
      <c r="BS212">
        <v>2.48</v>
      </c>
      <c r="BT212">
        <v>724</v>
      </c>
      <c r="BU212">
        <v>1.8</v>
      </c>
      <c r="BV212">
        <v>14.8</v>
      </c>
      <c r="BW212">
        <v>1.65</v>
      </c>
      <c r="BX212"/>
      <c r="BY212">
        <v>430</v>
      </c>
      <c r="CP212" s="49"/>
    </row>
    <row r="213" spans="2:94" x14ac:dyDescent="0.25">
      <c r="B213" t="s">
        <v>356</v>
      </c>
      <c r="C213" t="s">
        <v>119</v>
      </c>
      <c r="D213" t="s">
        <v>274</v>
      </c>
      <c r="E213" t="s">
        <v>275</v>
      </c>
      <c r="F213" s="61">
        <v>45278</v>
      </c>
      <c r="G213" s="61">
        <v>45330</v>
      </c>
      <c r="L213">
        <v>45.8</v>
      </c>
      <c r="M213"/>
      <c r="N213"/>
      <c r="O213"/>
      <c r="P213"/>
      <c r="Q213">
        <v>23.2</v>
      </c>
      <c r="R213">
        <v>23.2</v>
      </c>
      <c r="S213"/>
      <c r="T213">
        <v>102</v>
      </c>
      <c r="U213">
        <v>1.27</v>
      </c>
      <c r="V213"/>
      <c r="W213">
        <v>1.77</v>
      </c>
      <c r="X213">
        <v>1.25</v>
      </c>
      <c r="Y213">
        <v>0.28999999999999998</v>
      </c>
      <c r="Z213"/>
      <c r="AA213"/>
      <c r="AB213">
        <v>16.8</v>
      </c>
      <c r="AC213">
        <v>1.55</v>
      </c>
      <c r="AD213"/>
      <c r="AE213">
        <v>10.35</v>
      </c>
      <c r="AF213"/>
      <c r="AG213">
        <v>0.39</v>
      </c>
      <c r="AH213"/>
      <c r="AI213"/>
      <c r="AJ213">
        <v>11.3</v>
      </c>
      <c r="AK213"/>
      <c r="AL213">
        <v>0.21</v>
      </c>
      <c r="AM213"/>
      <c r="AN213"/>
      <c r="AO213"/>
      <c r="AP213"/>
      <c r="AQ213"/>
      <c r="AR213">
        <v>14</v>
      </c>
      <c r="AS213">
        <v>10.4</v>
      </c>
      <c r="AT213"/>
      <c r="AU213"/>
      <c r="AV213"/>
      <c r="AW213"/>
      <c r="AX213">
        <v>2.59</v>
      </c>
      <c r="AY213">
        <v>2.59</v>
      </c>
      <c r="AZ213">
        <v>9.6</v>
      </c>
      <c r="BA213"/>
      <c r="BB213"/>
      <c r="BC213"/>
      <c r="BD213">
        <v>34.799999999999997</v>
      </c>
      <c r="BE213"/>
      <c r="BF213">
        <v>1.61</v>
      </c>
      <c r="BG213">
        <v>2.1</v>
      </c>
      <c r="BH213">
        <v>7.9</v>
      </c>
      <c r="BI213">
        <v>1</v>
      </c>
      <c r="BJ213">
        <v>0.26</v>
      </c>
      <c r="BK213">
        <v>0.26</v>
      </c>
      <c r="BL213"/>
      <c r="BM213">
        <v>11.9</v>
      </c>
      <c r="BN213">
        <v>0.89</v>
      </c>
      <c r="BO213"/>
      <c r="BP213">
        <v>0.2</v>
      </c>
      <c r="BQ213">
        <v>2.72</v>
      </c>
      <c r="BR213">
        <v>2.72</v>
      </c>
      <c r="BS213">
        <v>2.72</v>
      </c>
      <c r="BT213">
        <v>560</v>
      </c>
      <c r="BU213">
        <v>1.6</v>
      </c>
      <c r="BV213">
        <v>12</v>
      </c>
      <c r="BW213">
        <v>1.26</v>
      </c>
      <c r="BX213"/>
      <c r="BY213">
        <v>401</v>
      </c>
      <c r="CP213" s="49"/>
    </row>
    <row r="214" spans="2:94" x14ac:dyDescent="0.25">
      <c r="B214" t="s">
        <v>357</v>
      </c>
      <c r="C214" t="s">
        <v>119</v>
      </c>
      <c r="D214" t="s">
        <v>274</v>
      </c>
      <c r="E214" t="s">
        <v>275</v>
      </c>
      <c r="F214" s="61">
        <v>45278</v>
      </c>
      <c r="G214" s="61">
        <v>45330</v>
      </c>
      <c r="L214">
        <v>42.4</v>
      </c>
      <c r="M214"/>
      <c r="N214"/>
      <c r="O214"/>
      <c r="P214"/>
      <c r="Q214">
        <v>25.1</v>
      </c>
      <c r="R214">
        <v>25.1</v>
      </c>
      <c r="S214"/>
      <c r="T214">
        <v>41</v>
      </c>
      <c r="U214">
        <v>1.42</v>
      </c>
      <c r="V214"/>
      <c r="W214">
        <v>2.2200000000000002</v>
      </c>
      <c r="X214">
        <v>1.52</v>
      </c>
      <c r="Y214">
        <v>0.45</v>
      </c>
      <c r="Z214"/>
      <c r="AA214"/>
      <c r="AB214">
        <v>25.2</v>
      </c>
      <c r="AC214">
        <v>1.9</v>
      </c>
      <c r="AD214"/>
      <c r="AE214">
        <v>7.83</v>
      </c>
      <c r="AF214"/>
      <c r="AG214">
        <v>0.43</v>
      </c>
      <c r="AH214"/>
      <c r="AI214"/>
      <c r="AJ214">
        <v>11.3</v>
      </c>
      <c r="AK214"/>
      <c r="AL214">
        <v>0.22</v>
      </c>
      <c r="AM214"/>
      <c r="AN214"/>
      <c r="AO214"/>
      <c r="AP214"/>
      <c r="AQ214"/>
      <c r="AR214">
        <v>14.25</v>
      </c>
      <c r="AS214">
        <v>10.7</v>
      </c>
      <c r="AT214"/>
      <c r="AU214"/>
      <c r="AV214"/>
      <c r="AW214"/>
      <c r="AX214">
        <v>2.67</v>
      </c>
      <c r="AY214">
        <v>2.67</v>
      </c>
      <c r="AZ214">
        <v>9.6999999999999993</v>
      </c>
      <c r="BA214"/>
      <c r="BB214"/>
      <c r="BC214"/>
      <c r="BD214">
        <v>63.5</v>
      </c>
      <c r="BE214"/>
      <c r="BF214">
        <v>2.31</v>
      </c>
      <c r="BG214">
        <v>2.9</v>
      </c>
      <c r="BH214">
        <v>7.7</v>
      </c>
      <c r="BI214">
        <v>1</v>
      </c>
      <c r="BJ214">
        <v>0.36</v>
      </c>
      <c r="BK214">
        <v>0.36</v>
      </c>
      <c r="BL214"/>
      <c r="BM214">
        <v>10.5</v>
      </c>
      <c r="BN214">
        <v>1.08</v>
      </c>
      <c r="BO214"/>
      <c r="BP214">
        <v>0.21</v>
      </c>
      <c r="BQ214">
        <v>2.92</v>
      </c>
      <c r="BR214">
        <v>2.92</v>
      </c>
      <c r="BS214">
        <v>2.92</v>
      </c>
      <c r="BT214">
        <v>429</v>
      </c>
      <c r="BU214">
        <v>1.7</v>
      </c>
      <c r="BV214">
        <v>12</v>
      </c>
      <c r="BW214">
        <v>1.36</v>
      </c>
      <c r="BX214"/>
      <c r="BY214">
        <v>299</v>
      </c>
      <c r="CP214" s="49"/>
    </row>
    <row r="215" spans="2:94" x14ac:dyDescent="0.25">
      <c r="B215" t="s">
        <v>358</v>
      </c>
      <c r="C215" t="s">
        <v>119</v>
      </c>
      <c r="D215" t="s">
        <v>274</v>
      </c>
      <c r="E215" t="s">
        <v>275</v>
      </c>
      <c r="F215" s="61">
        <v>45278</v>
      </c>
      <c r="G215" s="61">
        <v>45330</v>
      </c>
      <c r="L215">
        <v>29.9</v>
      </c>
      <c r="M215"/>
      <c r="N215"/>
      <c r="O215"/>
      <c r="P215"/>
      <c r="Q215">
        <v>32.200000000000003</v>
      </c>
      <c r="R215">
        <v>32.200000000000003</v>
      </c>
      <c r="S215"/>
      <c r="T215">
        <v>17</v>
      </c>
      <c r="U215">
        <v>1.4</v>
      </c>
      <c r="V215"/>
      <c r="W215">
        <v>3.05</v>
      </c>
      <c r="X215">
        <v>1.89</v>
      </c>
      <c r="Y215">
        <v>0.63</v>
      </c>
      <c r="Z215"/>
      <c r="AA215"/>
      <c r="AB215">
        <v>28.6</v>
      </c>
      <c r="AC215">
        <v>2.83</v>
      </c>
      <c r="AD215"/>
      <c r="AE215">
        <v>7.85</v>
      </c>
      <c r="AF215"/>
      <c r="AG215">
        <v>0.65</v>
      </c>
      <c r="AH215"/>
      <c r="AI215"/>
      <c r="AJ215">
        <v>13.8</v>
      </c>
      <c r="AK215"/>
      <c r="AL215">
        <v>0.32</v>
      </c>
      <c r="AM215"/>
      <c r="AN215"/>
      <c r="AO215"/>
      <c r="AP215"/>
      <c r="AQ215"/>
      <c r="AR215">
        <v>15.8</v>
      </c>
      <c r="AS215">
        <v>14</v>
      </c>
      <c r="AT215"/>
      <c r="AU215"/>
      <c r="AV215"/>
      <c r="AW215"/>
      <c r="AX215">
        <v>3.31</v>
      </c>
      <c r="AY215">
        <v>3.31</v>
      </c>
      <c r="AZ215">
        <v>4.8</v>
      </c>
      <c r="BA215"/>
      <c r="BB215"/>
      <c r="BC215"/>
      <c r="BD215">
        <v>70.8</v>
      </c>
      <c r="BE215"/>
      <c r="BF215">
        <v>2.95</v>
      </c>
      <c r="BG215">
        <v>3.3</v>
      </c>
      <c r="BH215">
        <v>3</v>
      </c>
      <c r="BI215">
        <v>1</v>
      </c>
      <c r="BJ215">
        <v>0.4</v>
      </c>
      <c r="BK215">
        <v>0.4</v>
      </c>
      <c r="BL215"/>
      <c r="BM215">
        <v>11.7</v>
      </c>
      <c r="BN215">
        <v>1.32</v>
      </c>
      <c r="BO215"/>
      <c r="BP215">
        <v>0.28000000000000003</v>
      </c>
      <c r="BQ215">
        <v>2.62</v>
      </c>
      <c r="BR215">
        <v>2.62</v>
      </c>
      <c r="BS215">
        <v>2.62</v>
      </c>
      <c r="BT215">
        <v>469</v>
      </c>
      <c r="BU215">
        <v>1.7</v>
      </c>
      <c r="BV215">
        <v>15.8</v>
      </c>
      <c r="BW215">
        <v>2.0499999999999998</v>
      </c>
      <c r="BX215"/>
      <c r="BY215">
        <v>298</v>
      </c>
      <c r="CP215" s="49"/>
    </row>
    <row r="216" spans="2:94" x14ac:dyDescent="0.25">
      <c r="B216" t="s">
        <v>359</v>
      </c>
      <c r="C216" t="s">
        <v>119</v>
      </c>
      <c r="D216" t="s">
        <v>274</v>
      </c>
      <c r="E216" t="s">
        <v>275</v>
      </c>
      <c r="F216" s="61">
        <v>45278</v>
      </c>
      <c r="G216" s="61">
        <v>45330</v>
      </c>
      <c r="L216">
        <v>127</v>
      </c>
      <c r="M216"/>
      <c r="N216"/>
      <c r="O216"/>
      <c r="P216"/>
      <c r="Q216">
        <v>76.099999999999994</v>
      </c>
      <c r="R216">
        <v>76.099999999999994</v>
      </c>
      <c r="S216"/>
      <c r="T216" t="s">
        <v>207</v>
      </c>
      <c r="U216">
        <v>0.55000000000000004</v>
      </c>
      <c r="V216"/>
      <c r="W216">
        <v>5.34</v>
      </c>
      <c r="X216">
        <v>3.52</v>
      </c>
      <c r="Y216">
        <v>1.1299999999999999</v>
      </c>
      <c r="Z216"/>
      <c r="AA216"/>
      <c r="AB216">
        <v>28.2</v>
      </c>
      <c r="AC216">
        <v>4.8899999999999997</v>
      </c>
      <c r="AD216"/>
      <c r="AE216">
        <v>8.43</v>
      </c>
      <c r="AF216"/>
      <c r="AG216">
        <v>1.02</v>
      </c>
      <c r="AH216"/>
      <c r="AI216"/>
      <c r="AJ216">
        <v>15.2</v>
      </c>
      <c r="AK216"/>
      <c r="AL216">
        <v>0.54</v>
      </c>
      <c r="AM216"/>
      <c r="AN216"/>
      <c r="AO216"/>
      <c r="AP216"/>
      <c r="AQ216"/>
      <c r="AR216">
        <v>16.75</v>
      </c>
      <c r="AS216">
        <v>19.7</v>
      </c>
      <c r="AT216"/>
      <c r="AU216"/>
      <c r="AV216"/>
      <c r="AW216"/>
      <c r="AX216">
        <v>4.7699999999999996</v>
      </c>
      <c r="AY216">
        <v>4.7699999999999996</v>
      </c>
      <c r="AZ216">
        <v>2.9</v>
      </c>
      <c r="BA216"/>
      <c r="BB216"/>
      <c r="BC216"/>
      <c r="BD216">
        <v>79.3</v>
      </c>
      <c r="BE216"/>
      <c r="BF216">
        <v>4.91</v>
      </c>
      <c r="BG216">
        <v>3.5</v>
      </c>
      <c r="BH216">
        <v>1.8</v>
      </c>
      <c r="BI216">
        <v>1.2</v>
      </c>
      <c r="BJ216">
        <v>0.79</v>
      </c>
      <c r="BK216">
        <v>0.79</v>
      </c>
      <c r="BL216"/>
      <c r="BM216">
        <v>11.15</v>
      </c>
      <c r="BN216">
        <v>2.06</v>
      </c>
      <c r="BO216"/>
      <c r="BP216">
        <v>0.48</v>
      </c>
      <c r="BQ216">
        <v>2.84</v>
      </c>
      <c r="BR216">
        <v>2.84</v>
      </c>
      <c r="BS216">
        <v>2.84</v>
      </c>
      <c r="BT216">
        <v>724</v>
      </c>
      <c r="BU216">
        <v>1.9</v>
      </c>
      <c r="BV216">
        <v>22.1</v>
      </c>
      <c r="BW216">
        <v>3.24</v>
      </c>
      <c r="BX216"/>
      <c r="BY216">
        <v>311</v>
      </c>
      <c r="CP216" s="49"/>
    </row>
    <row r="217" spans="2:94" x14ac:dyDescent="0.25">
      <c r="B217" t="s">
        <v>360</v>
      </c>
      <c r="C217" t="s">
        <v>119</v>
      </c>
      <c r="D217" t="s">
        <v>274</v>
      </c>
      <c r="E217" t="s">
        <v>275</v>
      </c>
      <c r="F217" s="61">
        <v>45278</v>
      </c>
      <c r="G217" s="61">
        <v>45330</v>
      </c>
      <c r="L217">
        <v>202</v>
      </c>
      <c r="M217"/>
      <c r="N217"/>
      <c r="O217"/>
      <c r="P217"/>
      <c r="Q217">
        <v>53.4</v>
      </c>
      <c r="R217">
        <v>53.4</v>
      </c>
      <c r="S217"/>
      <c r="T217">
        <v>6</v>
      </c>
      <c r="U217">
        <v>0.37</v>
      </c>
      <c r="V217"/>
      <c r="W217">
        <v>3.67</v>
      </c>
      <c r="X217">
        <v>2.3199999999999998</v>
      </c>
      <c r="Y217">
        <v>0.69</v>
      </c>
      <c r="Z217"/>
      <c r="AA217"/>
      <c r="AB217">
        <v>24.7</v>
      </c>
      <c r="AC217">
        <v>3.21</v>
      </c>
      <c r="AD217"/>
      <c r="AE217">
        <v>7.51</v>
      </c>
      <c r="AF217"/>
      <c r="AG217">
        <v>0.73</v>
      </c>
      <c r="AH217"/>
      <c r="AI217"/>
      <c r="AJ217">
        <v>9.3000000000000007</v>
      </c>
      <c r="AK217"/>
      <c r="AL217">
        <v>0.39</v>
      </c>
      <c r="AM217"/>
      <c r="AN217"/>
      <c r="AO217"/>
      <c r="AP217"/>
      <c r="AQ217"/>
      <c r="AR217">
        <v>14.35</v>
      </c>
      <c r="AS217">
        <v>14.4</v>
      </c>
      <c r="AT217"/>
      <c r="AU217"/>
      <c r="AV217"/>
      <c r="AW217"/>
      <c r="AX217">
        <v>3.02</v>
      </c>
      <c r="AY217">
        <v>3.02</v>
      </c>
      <c r="AZ217">
        <v>3.6</v>
      </c>
      <c r="BA217"/>
      <c r="BB217"/>
      <c r="BC217"/>
      <c r="BD217">
        <v>58.4</v>
      </c>
      <c r="BE217"/>
      <c r="BF217">
        <v>3.51</v>
      </c>
      <c r="BG217">
        <v>2.7</v>
      </c>
      <c r="BH217">
        <v>4.7</v>
      </c>
      <c r="BI217">
        <v>1</v>
      </c>
      <c r="BJ217">
        <v>0.54</v>
      </c>
      <c r="BK217">
        <v>0.54</v>
      </c>
      <c r="BL217"/>
      <c r="BM217">
        <v>10.199999999999999</v>
      </c>
      <c r="BN217">
        <v>1.26</v>
      </c>
      <c r="BO217"/>
      <c r="BP217">
        <v>0.28999999999999998</v>
      </c>
      <c r="BQ217">
        <v>2.62</v>
      </c>
      <c r="BR217">
        <v>2.62</v>
      </c>
      <c r="BS217">
        <v>2.62</v>
      </c>
      <c r="BT217">
        <v>426</v>
      </c>
      <c r="BU217">
        <v>2.1</v>
      </c>
      <c r="BV217">
        <v>16.3</v>
      </c>
      <c r="BW217">
        <v>2.21</v>
      </c>
      <c r="BX217"/>
      <c r="BY217">
        <v>277</v>
      </c>
      <c r="CP217" s="49"/>
    </row>
    <row r="218" spans="2:94" x14ac:dyDescent="0.25">
      <c r="B218" t="s">
        <v>361</v>
      </c>
      <c r="C218" t="s">
        <v>119</v>
      </c>
      <c r="D218" t="s">
        <v>274</v>
      </c>
      <c r="E218" t="s">
        <v>275</v>
      </c>
      <c r="F218" s="61">
        <v>45278</v>
      </c>
      <c r="G218" s="61">
        <v>45330</v>
      </c>
      <c r="L218">
        <v>424</v>
      </c>
      <c r="M218"/>
      <c r="N218"/>
      <c r="O218"/>
      <c r="P218"/>
      <c r="Q218">
        <v>38.299999999999997</v>
      </c>
      <c r="R218">
        <v>38.299999999999997</v>
      </c>
      <c r="S218"/>
      <c r="T218">
        <v>9</v>
      </c>
      <c r="U218">
        <v>7.55</v>
      </c>
      <c r="V218"/>
      <c r="W218">
        <v>3.42</v>
      </c>
      <c r="X218">
        <v>2.2999999999999998</v>
      </c>
      <c r="Y218">
        <v>0.53</v>
      </c>
      <c r="Z218"/>
      <c r="AA218"/>
      <c r="AB218">
        <v>21.1</v>
      </c>
      <c r="AC218">
        <v>2.48</v>
      </c>
      <c r="AD218"/>
      <c r="AE218">
        <v>5.82</v>
      </c>
      <c r="AF218"/>
      <c r="AG218">
        <v>0.64</v>
      </c>
      <c r="AH218"/>
      <c r="AI218"/>
      <c r="AJ218">
        <v>5.9</v>
      </c>
      <c r="AK218"/>
      <c r="AL218">
        <v>0.35</v>
      </c>
      <c r="AM218"/>
      <c r="AN218"/>
      <c r="AO218"/>
      <c r="AP218"/>
      <c r="AQ218"/>
      <c r="AR218">
        <v>10.45</v>
      </c>
      <c r="AS218">
        <v>8.5</v>
      </c>
      <c r="AT218"/>
      <c r="AU218"/>
      <c r="AV218"/>
      <c r="AW218"/>
      <c r="AX218">
        <v>1.93</v>
      </c>
      <c r="AY218">
        <v>1.93</v>
      </c>
      <c r="AZ218">
        <v>46.8</v>
      </c>
      <c r="BA218"/>
      <c r="BB218"/>
      <c r="BC218"/>
      <c r="BD218">
        <v>44.2</v>
      </c>
      <c r="BE218"/>
      <c r="BF218">
        <v>2.41</v>
      </c>
      <c r="BG218">
        <v>2.1</v>
      </c>
      <c r="BH218">
        <v>7.7</v>
      </c>
      <c r="BI218">
        <v>0.7</v>
      </c>
      <c r="BJ218">
        <v>0.4</v>
      </c>
      <c r="BK218">
        <v>0.4</v>
      </c>
      <c r="BL218"/>
      <c r="BM218">
        <v>7.98</v>
      </c>
      <c r="BN218">
        <v>0.89</v>
      </c>
      <c r="BO218"/>
      <c r="BP218">
        <v>0.31</v>
      </c>
      <c r="BQ218">
        <v>2.23</v>
      </c>
      <c r="BR218">
        <v>2.23</v>
      </c>
      <c r="BS218">
        <v>2.23</v>
      </c>
      <c r="BT218">
        <v>360</v>
      </c>
      <c r="BU218">
        <v>1.6</v>
      </c>
      <c r="BV218">
        <v>14.7</v>
      </c>
      <c r="BW218">
        <v>1.98</v>
      </c>
      <c r="BX218"/>
      <c r="BY218">
        <v>214</v>
      </c>
      <c r="CP218" s="49"/>
    </row>
    <row r="219" spans="2:94" x14ac:dyDescent="0.25">
      <c r="B219" t="s">
        <v>362</v>
      </c>
      <c r="C219" t="s">
        <v>119</v>
      </c>
      <c r="D219" t="s">
        <v>274</v>
      </c>
      <c r="E219" t="s">
        <v>275</v>
      </c>
      <c r="F219" s="61">
        <v>45278</v>
      </c>
      <c r="G219" s="61">
        <v>45330</v>
      </c>
      <c r="L219">
        <v>581</v>
      </c>
      <c r="M219"/>
      <c r="N219"/>
      <c r="O219"/>
      <c r="P219"/>
      <c r="Q219">
        <v>80.900000000000006</v>
      </c>
      <c r="R219">
        <v>80.900000000000006</v>
      </c>
      <c r="S219"/>
      <c r="T219" t="s">
        <v>207</v>
      </c>
      <c r="U219">
        <v>5.12</v>
      </c>
      <c r="V219"/>
      <c r="W219">
        <v>6.04</v>
      </c>
      <c r="X219">
        <v>4.07</v>
      </c>
      <c r="Y219">
        <v>1.06</v>
      </c>
      <c r="Z219"/>
      <c r="AA219"/>
      <c r="AB219">
        <v>23.5</v>
      </c>
      <c r="AC219">
        <v>4.54</v>
      </c>
      <c r="AD219"/>
      <c r="AE219">
        <v>6.26</v>
      </c>
      <c r="AF219"/>
      <c r="AG219">
        <v>1.23</v>
      </c>
      <c r="AH219"/>
      <c r="AI219"/>
      <c r="AJ219">
        <v>16.899999999999999</v>
      </c>
      <c r="AK219"/>
      <c r="AL219">
        <v>0.72</v>
      </c>
      <c r="AM219"/>
      <c r="AN219"/>
      <c r="AO219"/>
      <c r="AP219"/>
      <c r="AQ219"/>
      <c r="AR219">
        <v>11.7</v>
      </c>
      <c r="AS219">
        <v>19.899999999999999</v>
      </c>
      <c r="AT219"/>
      <c r="AU219"/>
      <c r="AV219"/>
      <c r="AW219"/>
      <c r="AX219">
        <v>4.3899999999999997</v>
      </c>
      <c r="AY219">
        <v>4.3899999999999997</v>
      </c>
      <c r="AZ219">
        <v>109</v>
      </c>
      <c r="BA219"/>
      <c r="BB219"/>
      <c r="BC219"/>
      <c r="BD219">
        <v>58.6</v>
      </c>
      <c r="BE219"/>
      <c r="BF219">
        <v>4.92</v>
      </c>
      <c r="BG219">
        <v>2.1</v>
      </c>
      <c r="BH219">
        <v>30.8</v>
      </c>
      <c r="BI219">
        <v>0.8</v>
      </c>
      <c r="BJ219">
        <v>0.84</v>
      </c>
      <c r="BK219">
        <v>0.84</v>
      </c>
      <c r="BL219"/>
      <c r="BM219">
        <v>8.66</v>
      </c>
      <c r="BN219">
        <v>0.99</v>
      </c>
      <c r="BO219"/>
      <c r="BP219">
        <v>0.6</v>
      </c>
      <c r="BQ219">
        <v>1.95</v>
      </c>
      <c r="BR219">
        <v>1.95</v>
      </c>
      <c r="BS219">
        <v>1.95</v>
      </c>
      <c r="BT219">
        <v>378</v>
      </c>
      <c r="BU219">
        <v>2.2999999999999998</v>
      </c>
      <c r="BV219">
        <v>28.1</v>
      </c>
      <c r="BW219">
        <v>4.3</v>
      </c>
      <c r="BX219"/>
      <c r="BY219">
        <v>231</v>
      </c>
      <c r="CP219" s="49"/>
    </row>
    <row r="220" spans="2:94" x14ac:dyDescent="0.25">
      <c r="B220" t="s">
        <v>363</v>
      </c>
      <c r="C220" t="s">
        <v>119</v>
      </c>
      <c r="D220" t="s">
        <v>274</v>
      </c>
      <c r="E220" t="s">
        <v>275</v>
      </c>
      <c r="F220" s="61">
        <v>45278</v>
      </c>
      <c r="G220" s="61">
        <v>45330</v>
      </c>
      <c r="L220">
        <v>333</v>
      </c>
      <c r="M220"/>
      <c r="N220"/>
      <c r="O220"/>
      <c r="P220"/>
      <c r="Q220">
        <v>47.4</v>
      </c>
      <c r="R220">
        <v>47.4</v>
      </c>
      <c r="S220"/>
      <c r="T220">
        <v>11</v>
      </c>
      <c r="U220">
        <v>2.85</v>
      </c>
      <c r="V220"/>
      <c r="W220">
        <v>5.66</v>
      </c>
      <c r="X220">
        <v>3.24</v>
      </c>
      <c r="Y220">
        <v>1.02</v>
      </c>
      <c r="Z220"/>
      <c r="AA220"/>
      <c r="AB220">
        <v>22.5</v>
      </c>
      <c r="AC220">
        <v>4.26</v>
      </c>
      <c r="AD220"/>
      <c r="AE220">
        <v>6.08</v>
      </c>
      <c r="AF220"/>
      <c r="AG220">
        <v>1.05</v>
      </c>
      <c r="AH220"/>
      <c r="AI220"/>
      <c r="AJ220">
        <v>18.2</v>
      </c>
      <c r="AK220"/>
      <c r="AL220">
        <v>0.57999999999999996</v>
      </c>
      <c r="AM220"/>
      <c r="AN220"/>
      <c r="AO220"/>
      <c r="AP220"/>
      <c r="AQ220"/>
      <c r="AR220">
        <v>10.55</v>
      </c>
      <c r="AS220">
        <v>21.3</v>
      </c>
      <c r="AT220"/>
      <c r="AU220"/>
      <c r="AV220"/>
      <c r="AW220"/>
      <c r="AX220">
        <v>4.8600000000000003</v>
      </c>
      <c r="AY220">
        <v>4.8600000000000003</v>
      </c>
      <c r="AZ220">
        <v>47.3</v>
      </c>
      <c r="BA220"/>
      <c r="BB220"/>
      <c r="BC220"/>
      <c r="BD220">
        <v>51.2</v>
      </c>
      <c r="BE220"/>
      <c r="BF220">
        <v>4.54</v>
      </c>
      <c r="BG220">
        <v>2.2000000000000002</v>
      </c>
      <c r="BH220">
        <v>29.2</v>
      </c>
      <c r="BI220">
        <v>0.8</v>
      </c>
      <c r="BJ220">
        <v>0.75</v>
      </c>
      <c r="BK220">
        <v>0.75</v>
      </c>
      <c r="BL220"/>
      <c r="BM220">
        <v>8.2899999999999991</v>
      </c>
      <c r="BN220">
        <v>0.85</v>
      </c>
      <c r="BO220"/>
      <c r="BP220">
        <v>0.46</v>
      </c>
      <c r="BQ220">
        <v>2.1</v>
      </c>
      <c r="BR220">
        <v>2.1</v>
      </c>
      <c r="BS220">
        <v>2.1</v>
      </c>
      <c r="BT220">
        <v>380</v>
      </c>
      <c r="BU220">
        <v>1.3</v>
      </c>
      <c r="BV220">
        <v>25.2</v>
      </c>
      <c r="BW220">
        <v>3.12</v>
      </c>
      <c r="BX220"/>
      <c r="BY220">
        <v>222</v>
      </c>
      <c r="CP220" s="49"/>
    </row>
    <row r="221" spans="2:94" x14ac:dyDescent="0.25">
      <c r="B221" t="s">
        <v>364</v>
      </c>
      <c r="C221" t="s">
        <v>119</v>
      </c>
      <c r="D221" t="s">
        <v>274</v>
      </c>
      <c r="E221" t="s">
        <v>275</v>
      </c>
      <c r="F221" s="61">
        <v>45278</v>
      </c>
      <c r="G221" s="61">
        <v>45330</v>
      </c>
      <c r="L221">
        <v>226</v>
      </c>
      <c r="M221"/>
      <c r="N221"/>
      <c r="O221"/>
      <c r="P221"/>
      <c r="Q221">
        <v>33.4</v>
      </c>
      <c r="R221">
        <v>33.4</v>
      </c>
      <c r="S221"/>
      <c r="T221">
        <v>26</v>
      </c>
      <c r="U221">
        <v>2.83</v>
      </c>
      <c r="V221"/>
      <c r="W221">
        <v>3.6</v>
      </c>
      <c r="X221">
        <v>2.33</v>
      </c>
      <c r="Y221">
        <v>0.63</v>
      </c>
      <c r="Z221"/>
      <c r="AA221"/>
      <c r="AB221">
        <v>24.3</v>
      </c>
      <c r="AC221">
        <v>2.92</v>
      </c>
      <c r="AD221"/>
      <c r="AE221">
        <v>5.8</v>
      </c>
      <c r="AF221"/>
      <c r="AG221">
        <v>0.69</v>
      </c>
      <c r="AH221"/>
      <c r="AI221"/>
      <c r="AJ221">
        <v>11.7</v>
      </c>
      <c r="AK221"/>
      <c r="AL221">
        <v>0.35</v>
      </c>
      <c r="AM221"/>
      <c r="AN221"/>
      <c r="AO221"/>
      <c r="AP221"/>
      <c r="AQ221"/>
      <c r="AR221">
        <v>9.56</v>
      </c>
      <c r="AS221">
        <v>12.9</v>
      </c>
      <c r="AT221"/>
      <c r="AU221"/>
      <c r="AV221"/>
      <c r="AW221"/>
      <c r="AX221">
        <v>3.05</v>
      </c>
      <c r="AY221">
        <v>3.05</v>
      </c>
      <c r="AZ221">
        <v>34.299999999999997</v>
      </c>
      <c r="BA221"/>
      <c r="BB221"/>
      <c r="BC221"/>
      <c r="BD221">
        <v>56.3</v>
      </c>
      <c r="BE221"/>
      <c r="BF221">
        <v>3.02</v>
      </c>
      <c r="BG221">
        <v>1.9</v>
      </c>
      <c r="BH221">
        <v>23.1</v>
      </c>
      <c r="BI221">
        <v>0.7</v>
      </c>
      <c r="BJ221">
        <v>0.49</v>
      </c>
      <c r="BK221">
        <v>0.49</v>
      </c>
      <c r="BL221"/>
      <c r="BM221">
        <v>8.69</v>
      </c>
      <c r="BN221">
        <v>0.79</v>
      </c>
      <c r="BO221"/>
      <c r="BP221">
        <v>0.34</v>
      </c>
      <c r="BQ221">
        <v>1.94</v>
      </c>
      <c r="BR221">
        <v>1.94</v>
      </c>
      <c r="BS221">
        <v>1.94</v>
      </c>
      <c r="BT221">
        <v>410</v>
      </c>
      <c r="BU221">
        <v>1.3</v>
      </c>
      <c r="BV221">
        <v>17.100000000000001</v>
      </c>
      <c r="BW221">
        <v>2.1800000000000002</v>
      </c>
      <c r="BX221"/>
      <c r="BY221">
        <v>215</v>
      </c>
      <c r="CP221" s="49"/>
    </row>
    <row r="222" spans="2:94" x14ac:dyDescent="0.25">
      <c r="B222" t="s">
        <v>365</v>
      </c>
      <c r="C222" t="s">
        <v>119</v>
      </c>
      <c r="D222" t="s">
        <v>274</v>
      </c>
      <c r="E222" t="s">
        <v>275</v>
      </c>
      <c r="F222" s="61">
        <v>45278</v>
      </c>
      <c r="G222" s="61">
        <v>45330</v>
      </c>
      <c r="L222">
        <v>274</v>
      </c>
      <c r="M222"/>
      <c r="N222"/>
      <c r="O222"/>
      <c r="P222"/>
      <c r="Q222">
        <v>35.9</v>
      </c>
      <c r="R222">
        <v>35.9</v>
      </c>
      <c r="S222"/>
      <c r="T222">
        <v>19</v>
      </c>
      <c r="U222">
        <v>2.88</v>
      </c>
      <c r="V222"/>
      <c r="W222">
        <v>3.22</v>
      </c>
      <c r="X222">
        <v>2.04</v>
      </c>
      <c r="Y222">
        <v>0.6</v>
      </c>
      <c r="Z222"/>
      <c r="AA222"/>
      <c r="AB222">
        <v>23.5</v>
      </c>
      <c r="AC222">
        <v>2.67</v>
      </c>
      <c r="AD222"/>
      <c r="AE222">
        <v>5.55</v>
      </c>
      <c r="AF222"/>
      <c r="AG222">
        <v>0.67</v>
      </c>
      <c r="AH222"/>
      <c r="AI222"/>
      <c r="AJ222">
        <v>10.7</v>
      </c>
      <c r="AK222"/>
      <c r="AL222">
        <v>0.36</v>
      </c>
      <c r="AM222"/>
      <c r="AN222"/>
      <c r="AO222"/>
      <c r="AP222"/>
      <c r="AQ222"/>
      <c r="AR222">
        <v>9.3699999999999992</v>
      </c>
      <c r="AS222">
        <v>12.2</v>
      </c>
      <c r="AT222"/>
      <c r="AU222"/>
      <c r="AV222"/>
      <c r="AW222"/>
      <c r="AX222">
        <v>2.95</v>
      </c>
      <c r="AY222">
        <v>2.95</v>
      </c>
      <c r="AZ222">
        <v>37.6</v>
      </c>
      <c r="BA222"/>
      <c r="BB222"/>
      <c r="BC222"/>
      <c r="BD222">
        <v>64.099999999999994</v>
      </c>
      <c r="BE222"/>
      <c r="BF222">
        <v>3.16</v>
      </c>
      <c r="BG222">
        <v>1.7</v>
      </c>
      <c r="BH222">
        <v>23</v>
      </c>
      <c r="BI222">
        <v>0.7</v>
      </c>
      <c r="BJ222">
        <v>0.49</v>
      </c>
      <c r="BK222">
        <v>0.49</v>
      </c>
      <c r="BL222"/>
      <c r="BM222">
        <v>8.01</v>
      </c>
      <c r="BN222">
        <v>0.77</v>
      </c>
      <c r="BO222"/>
      <c r="BP222">
        <v>0.32</v>
      </c>
      <c r="BQ222">
        <v>2.0699999999999998</v>
      </c>
      <c r="BR222">
        <v>2.0699999999999998</v>
      </c>
      <c r="BS222">
        <v>2.0699999999999998</v>
      </c>
      <c r="BT222">
        <v>387</v>
      </c>
      <c r="BU222">
        <v>1.3</v>
      </c>
      <c r="BV222">
        <v>15.6</v>
      </c>
      <c r="BW222">
        <v>2.2200000000000002</v>
      </c>
      <c r="BX222"/>
      <c r="BY222">
        <v>195</v>
      </c>
      <c r="CP222" s="49"/>
    </row>
    <row r="223" spans="2:94" x14ac:dyDescent="0.25">
      <c r="B223" t="s">
        <v>366</v>
      </c>
      <c r="C223" t="s">
        <v>119</v>
      </c>
      <c r="D223" t="s">
        <v>274</v>
      </c>
      <c r="E223" t="s">
        <v>275</v>
      </c>
      <c r="F223" s="61">
        <v>45278</v>
      </c>
      <c r="G223" s="61">
        <v>45330</v>
      </c>
      <c r="L223">
        <v>456</v>
      </c>
      <c r="M223"/>
      <c r="N223"/>
      <c r="O223"/>
      <c r="P223"/>
      <c r="Q223">
        <v>113</v>
      </c>
      <c r="R223">
        <v>113</v>
      </c>
      <c r="S223"/>
      <c r="T223">
        <v>25</v>
      </c>
      <c r="U223">
        <v>1.94</v>
      </c>
      <c r="V223"/>
      <c r="W223">
        <v>4.07</v>
      </c>
      <c r="X223">
        <v>2.57</v>
      </c>
      <c r="Y223">
        <v>0.9</v>
      </c>
      <c r="Z223"/>
      <c r="AA223"/>
      <c r="AB223">
        <v>23.4</v>
      </c>
      <c r="AC223">
        <v>3.24</v>
      </c>
      <c r="AD223"/>
      <c r="AE223">
        <v>3.86</v>
      </c>
      <c r="AF223"/>
      <c r="AG223">
        <v>0.8</v>
      </c>
      <c r="AH223"/>
      <c r="AI223"/>
      <c r="AJ223">
        <v>13</v>
      </c>
      <c r="AK223"/>
      <c r="AL223">
        <v>0.46</v>
      </c>
      <c r="AM223"/>
      <c r="AN223"/>
      <c r="AO223"/>
      <c r="AP223"/>
      <c r="AQ223"/>
      <c r="AR223">
        <v>7.22</v>
      </c>
      <c r="AS223">
        <v>14.9</v>
      </c>
      <c r="AT223"/>
      <c r="AU223"/>
      <c r="AV223"/>
      <c r="AW223"/>
      <c r="AX223">
        <v>3.49</v>
      </c>
      <c r="AY223">
        <v>3.49</v>
      </c>
      <c r="AZ223">
        <v>46.8</v>
      </c>
      <c r="BA223"/>
      <c r="BB223"/>
      <c r="BC223"/>
      <c r="BD223">
        <v>59.9</v>
      </c>
      <c r="BE223"/>
      <c r="BF223">
        <v>3.62</v>
      </c>
      <c r="BG223">
        <v>1.7</v>
      </c>
      <c r="BH223">
        <v>74.900000000000006</v>
      </c>
      <c r="BI223">
        <v>0.5</v>
      </c>
      <c r="BJ223">
        <v>0.56999999999999995</v>
      </c>
      <c r="BK223">
        <v>0.56999999999999995</v>
      </c>
      <c r="BL223"/>
      <c r="BM223">
        <v>5.65</v>
      </c>
      <c r="BN223">
        <v>0.64</v>
      </c>
      <c r="BO223"/>
      <c r="BP223">
        <v>0.35</v>
      </c>
      <c r="BQ223">
        <v>1.45</v>
      </c>
      <c r="BR223">
        <v>1.45</v>
      </c>
      <c r="BS223">
        <v>1.45</v>
      </c>
      <c r="BT223">
        <v>374</v>
      </c>
      <c r="BU223">
        <v>1.9</v>
      </c>
      <c r="BV223">
        <v>20.5</v>
      </c>
      <c r="BW223">
        <v>2.38</v>
      </c>
      <c r="BX223"/>
      <c r="BY223">
        <v>139</v>
      </c>
      <c r="CP223" s="49"/>
    </row>
    <row r="224" spans="2:94" x14ac:dyDescent="0.25">
      <c r="B224" t="s">
        <v>367</v>
      </c>
      <c r="C224" t="s">
        <v>119</v>
      </c>
      <c r="D224" t="s">
        <v>274</v>
      </c>
      <c r="E224" t="s">
        <v>275</v>
      </c>
      <c r="F224" s="61">
        <v>45278</v>
      </c>
      <c r="G224" s="61">
        <v>45330</v>
      </c>
      <c r="L224">
        <v>173</v>
      </c>
      <c r="M224"/>
      <c r="N224"/>
      <c r="O224"/>
      <c r="P224"/>
      <c r="Q224">
        <v>49.8</v>
      </c>
      <c r="R224">
        <v>49.8</v>
      </c>
      <c r="S224"/>
      <c r="T224">
        <v>53</v>
      </c>
      <c r="U224">
        <v>0.93</v>
      </c>
      <c r="V224"/>
      <c r="W224">
        <v>5.49</v>
      </c>
      <c r="X224">
        <v>3.31</v>
      </c>
      <c r="Y224">
        <v>1.33</v>
      </c>
      <c r="Z224"/>
      <c r="AA224"/>
      <c r="AB224">
        <v>6.9</v>
      </c>
      <c r="AC224">
        <v>5.94</v>
      </c>
      <c r="AD224"/>
      <c r="AE224">
        <v>7</v>
      </c>
      <c r="AF224"/>
      <c r="AG224">
        <v>1.1200000000000001</v>
      </c>
      <c r="AH224"/>
      <c r="AI224"/>
      <c r="AJ224">
        <v>26.1</v>
      </c>
      <c r="AK224"/>
      <c r="AL224">
        <v>0.45</v>
      </c>
      <c r="AM224"/>
      <c r="AN224"/>
      <c r="AO224"/>
      <c r="AP224"/>
      <c r="AQ224"/>
      <c r="AR224">
        <v>5.45</v>
      </c>
      <c r="AS224">
        <v>28.6</v>
      </c>
      <c r="AT224"/>
      <c r="AU224"/>
      <c r="AV224"/>
      <c r="AW224"/>
      <c r="AX224">
        <v>6.56</v>
      </c>
      <c r="AY224">
        <v>6.56</v>
      </c>
      <c r="AZ224">
        <v>19.2</v>
      </c>
      <c r="BA224"/>
      <c r="BB224"/>
      <c r="BC224"/>
      <c r="BD224">
        <v>20.7</v>
      </c>
      <c r="BE224"/>
      <c r="BF224">
        <v>5.62</v>
      </c>
      <c r="BG224">
        <v>0.9</v>
      </c>
      <c r="BH224">
        <v>21.4</v>
      </c>
      <c r="BI224">
        <v>0.3</v>
      </c>
      <c r="BJ224">
        <v>0.84</v>
      </c>
      <c r="BK224">
        <v>0.84</v>
      </c>
      <c r="BL224"/>
      <c r="BM224">
        <v>6.8</v>
      </c>
      <c r="BN224">
        <v>0.22</v>
      </c>
      <c r="BO224"/>
      <c r="BP224">
        <v>0.5</v>
      </c>
      <c r="BQ224">
        <v>1.37</v>
      </c>
      <c r="BR224">
        <v>1.37</v>
      </c>
      <c r="BS224">
        <v>1.37</v>
      </c>
      <c r="BT224">
        <v>129</v>
      </c>
      <c r="BU224">
        <v>1.3</v>
      </c>
      <c r="BV224">
        <v>30.8</v>
      </c>
      <c r="BW224">
        <v>2.78</v>
      </c>
      <c r="BX224"/>
      <c r="BY224">
        <v>288</v>
      </c>
      <c r="CP224" s="49"/>
    </row>
    <row r="225" spans="2:94" x14ac:dyDescent="0.25">
      <c r="B225" t="s">
        <v>368</v>
      </c>
      <c r="C225" t="s">
        <v>119</v>
      </c>
      <c r="D225" t="s">
        <v>274</v>
      </c>
      <c r="E225" t="s">
        <v>275</v>
      </c>
      <c r="F225" s="61">
        <v>45278</v>
      </c>
      <c r="G225" s="61">
        <v>45330</v>
      </c>
      <c r="L225">
        <v>227</v>
      </c>
      <c r="M225"/>
      <c r="N225"/>
      <c r="O225"/>
      <c r="P225"/>
      <c r="Q225">
        <v>66.400000000000006</v>
      </c>
      <c r="R225">
        <v>66.400000000000006</v>
      </c>
      <c r="S225"/>
      <c r="T225">
        <v>135</v>
      </c>
      <c r="U225">
        <v>1.37</v>
      </c>
      <c r="V225"/>
      <c r="W225">
        <v>4.87</v>
      </c>
      <c r="X225">
        <v>2.86</v>
      </c>
      <c r="Y225">
        <v>0.98</v>
      </c>
      <c r="Z225"/>
      <c r="AA225"/>
      <c r="AB225">
        <v>12.5</v>
      </c>
      <c r="AC225">
        <v>5.2</v>
      </c>
      <c r="AD225"/>
      <c r="AE225">
        <v>15.3</v>
      </c>
      <c r="AF225"/>
      <c r="AG225">
        <v>0.9</v>
      </c>
      <c r="AH225"/>
      <c r="AI225"/>
      <c r="AJ225">
        <v>32.4</v>
      </c>
      <c r="AK225"/>
      <c r="AL225">
        <v>0.41</v>
      </c>
      <c r="AM225"/>
      <c r="AN225"/>
      <c r="AO225"/>
      <c r="AP225"/>
      <c r="AQ225"/>
      <c r="AR225">
        <v>10.199999999999999</v>
      </c>
      <c r="AS225">
        <v>31.9</v>
      </c>
      <c r="AT225"/>
      <c r="AU225"/>
      <c r="AV225"/>
      <c r="AW225"/>
      <c r="AX225">
        <v>7.86</v>
      </c>
      <c r="AY225">
        <v>7.86</v>
      </c>
      <c r="AZ225">
        <v>26.6</v>
      </c>
      <c r="BA225"/>
      <c r="BB225"/>
      <c r="BC225"/>
      <c r="BD225">
        <v>26.6</v>
      </c>
      <c r="BE225"/>
      <c r="BF225">
        <v>5.36</v>
      </c>
      <c r="BG225">
        <v>1.4</v>
      </c>
      <c r="BH225">
        <v>29.1</v>
      </c>
      <c r="BI225">
        <v>0.7</v>
      </c>
      <c r="BJ225">
        <v>0.8</v>
      </c>
      <c r="BK225">
        <v>0.8</v>
      </c>
      <c r="BL225"/>
      <c r="BM225">
        <v>14.85</v>
      </c>
      <c r="BN225">
        <v>0.5</v>
      </c>
      <c r="BO225"/>
      <c r="BP225">
        <v>0.38</v>
      </c>
      <c r="BQ225">
        <v>2.11</v>
      </c>
      <c r="BR225">
        <v>2.11</v>
      </c>
      <c r="BS225">
        <v>2.11</v>
      </c>
      <c r="BT225">
        <v>179</v>
      </c>
      <c r="BU225">
        <v>1.9</v>
      </c>
      <c r="BV225">
        <v>25.5</v>
      </c>
      <c r="BW225">
        <v>2.69</v>
      </c>
      <c r="BX225"/>
      <c r="BY225">
        <v>608</v>
      </c>
      <c r="CP225" s="49"/>
    </row>
    <row r="226" spans="2:94" x14ac:dyDescent="0.25">
      <c r="B226" t="s">
        <v>369</v>
      </c>
      <c r="C226" t="s">
        <v>119</v>
      </c>
      <c r="D226" t="s">
        <v>274</v>
      </c>
      <c r="E226" t="s">
        <v>275</v>
      </c>
      <c r="F226" s="61">
        <v>45278</v>
      </c>
      <c r="G226" s="61">
        <v>45330</v>
      </c>
      <c r="L226">
        <v>436</v>
      </c>
      <c r="M226"/>
      <c r="N226"/>
      <c r="O226"/>
      <c r="P226"/>
      <c r="Q226">
        <v>96</v>
      </c>
      <c r="R226">
        <v>96</v>
      </c>
      <c r="S226"/>
      <c r="T226">
        <v>104</v>
      </c>
      <c r="U226">
        <v>2.14</v>
      </c>
      <c r="V226"/>
      <c r="W226">
        <v>5.43</v>
      </c>
      <c r="X226">
        <v>2.82</v>
      </c>
      <c r="Y226">
        <v>1.1200000000000001</v>
      </c>
      <c r="Z226"/>
      <c r="AA226"/>
      <c r="AB226">
        <v>10.6</v>
      </c>
      <c r="AC226">
        <v>5.93</v>
      </c>
      <c r="AD226"/>
      <c r="AE226">
        <v>16.25</v>
      </c>
      <c r="AF226"/>
      <c r="AG226">
        <v>0.9</v>
      </c>
      <c r="AH226"/>
      <c r="AI226"/>
      <c r="AJ226">
        <v>42</v>
      </c>
      <c r="AK226"/>
      <c r="AL226">
        <v>0.36</v>
      </c>
      <c r="AM226"/>
      <c r="AN226"/>
      <c r="AO226"/>
      <c r="AP226"/>
      <c r="AQ226"/>
      <c r="AR226">
        <v>10.9</v>
      </c>
      <c r="AS226">
        <v>42.4</v>
      </c>
      <c r="AT226"/>
      <c r="AU226"/>
      <c r="AV226"/>
      <c r="AW226"/>
      <c r="AX226">
        <v>11</v>
      </c>
      <c r="AY226">
        <v>11</v>
      </c>
      <c r="AZ226">
        <v>56.8</v>
      </c>
      <c r="BA226"/>
      <c r="BB226"/>
      <c r="BC226"/>
      <c r="BD226">
        <v>11.1</v>
      </c>
      <c r="BE226"/>
      <c r="BF226">
        <v>7.72</v>
      </c>
      <c r="BG226">
        <v>1.4</v>
      </c>
      <c r="BH226">
        <v>48.3</v>
      </c>
      <c r="BI226">
        <v>0.7</v>
      </c>
      <c r="BJ226">
        <v>0.82</v>
      </c>
      <c r="BK226">
        <v>0.82</v>
      </c>
      <c r="BL226"/>
      <c r="BM226">
        <v>20.8</v>
      </c>
      <c r="BN226">
        <v>0.44</v>
      </c>
      <c r="BO226"/>
      <c r="BP226">
        <v>0.39</v>
      </c>
      <c r="BQ226">
        <v>2.6</v>
      </c>
      <c r="BR226">
        <v>2.6</v>
      </c>
      <c r="BS226">
        <v>2.6</v>
      </c>
      <c r="BT226">
        <v>121</v>
      </c>
      <c r="BU226">
        <v>3.1</v>
      </c>
      <c r="BV226">
        <v>25.7</v>
      </c>
      <c r="BW226">
        <v>2.46</v>
      </c>
      <c r="BX226"/>
      <c r="BY226">
        <v>632</v>
      </c>
      <c r="CP226" s="49"/>
    </row>
    <row r="227" spans="2:94" x14ac:dyDescent="0.25">
      <c r="B227" t="s">
        <v>370</v>
      </c>
      <c r="C227" t="s">
        <v>119</v>
      </c>
      <c r="D227" t="s">
        <v>274</v>
      </c>
      <c r="E227" t="s">
        <v>275</v>
      </c>
      <c r="F227" s="61">
        <v>45278</v>
      </c>
      <c r="G227" s="61">
        <v>45330</v>
      </c>
      <c r="L227">
        <v>719</v>
      </c>
      <c r="M227"/>
      <c r="N227"/>
      <c r="O227"/>
      <c r="P227"/>
      <c r="Q227">
        <v>78.400000000000006</v>
      </c>
      <c r="R227">
        <v>78.400000000000006</v>
      </c>
      <c r="S227"/>
      <c r="T227">
        <v>30</v>
      </c>
      <c r="U227">
        <v>2.82</v>
      </c>
      <c r="V227"/>
      <c r="W227">
        <v>6.11</v>
      </c>
      <c r="X227">
        <v>3.4</v>
      </c>
      <c r="Y227">
        <v>1.71</v>
      </c>
      <c r="Z227"/>
      <c r="AA227"/>
      <c r="AB227">
        <v>9.4</v>
      </c>
      <c r="AC227">
        <v>6.93</v>
      </c>
      <c r="AD227"/>
      <c r="AE227">
        <v>7.74</v>
      </c>
      <c r="AF227"/>
      <c r="AG227">
        <v>1.18</v>
      </c>
      <c r="AH227"/>
      <c r="AI227"/>
      <c r="AJ227">
        <v>38.299999999999997</v>
      </c>
      <c r="AK227"/>
      <c r="AL227">
        <v>0.45</v>
      </c>
      <c r="AM227"/>
      <c r="AN227"/>
      <c r="AO227"/>
      <c r="AP227"/>
      <c r="AQ227"/>
      <c r="AR227">
        <v>6.54</v>
      </c>
      <c r="AS227">
        <v>34</v>
      </c>
      <c r="AT227"/>
      <c r="AU227"/>
      <c r="AV227"/>
      <c r="AW227"/>
      <c r="AX227">
        <v>8.0399999999999991</v>
      </c>
      <c r="AY227">
        <v>8.0399999999999991</v>
      </c>
      <c r="AZ227">
        <v>94.4</v>
      </c>
      <c r="BA227"/>
      <c r="BB227"/>
      <c r="BC227"/>
      <c r="BD227">
        <v>5.9</v>
      </c>
      <c r="BE227"/>
      <c r="BF227">
        <v>6.81</v>
      </c>
      <c r="BG227">
        <v>1</v>
      </c>
      <c r="BH227">
        <v>67.2</v>
      </c>
      <c r="BI227">
        <v>0.4</v>
      </c>
      <c r="BJ227">
        <v>0.93</v>
      </c>
      <c r="BK227">
        <v>0.93</v>
      </c>
      <c r="BL227"/>
      <c r="BM227">
        <v>8.61</v>
      </c>
      <c r="BN227">
        <v>0.22</v>
      </c>
      <c r="BO227"/>
      <c r="BP227">
        <v>0.5</v>
      </c>
      <c r="BQ227">
        <v>1.85</v>
      </c>
      <c r="BR227">
        <v>1.85</v>
      </c>
      <c r="BS227">
        <v>1.85</v>
      </c>
      <c r="BT227">
        <v>45</v>
      </c>
      <c r="BU227">
        <v>2.6</v>
      </c>
      <c r="BV227">
        <v>37.1</v>
      </c>
      <c r="BW227">
        <v>3.35</v>
      </c>
      <c r="BX227"/>
      <c r="BY227">
        <v>304</v>
      </c>
      <c r="CP227" s="49"/>
    </row>
    <row r="228" spans="2:94" x14ac:dyDescent="0.25">
      <c r="B228" t="s">
        <v>371</v>
      </c>
      <c r="C228" t="s">
        <v>119</v>
      </c>
      <c r="D228" t="s">
        <v>274</v>
      </c>
      <c r="E228" t="s">
        <v>275</v>
      </c>
      <c r="F228" s="61">
        <v>45278</v>
      </c>
      <c r="G228" s="61">
        <v>45330</v>
      </c>
      <c r="L228">
        <v>491</v>
      </c>
      <c r="M228"/>
      <c r="N228"/>
      <c r="O228"/>
      <c r="P228"/>
      <c r="Q228">
        <v>87.4</v>
      </c>
      <c r="R228">
        <v>87.4</v>
      </c>
      <c r="S228"/>
      <c r="T228">
        <v>41</v>
      </c>
      <c r="U228">
        <v>2.58</v>
      </c>
      <c r="V228"/>
      <c r="W228">
        <v>4.3899999999999997</v>
      </c>
      <c r="X228">
        <v>2.4500000000000002</v>
      </c>
      <c r="Y228">
        <v>1.1299999999999999</v>
      </c>
      <c r="Z228"/>
      <c r="AA228"/>
      <c r="AB228">
        <v>7.3</v>
      </c>
      <c r="AC228">
        <v>5.22</v>
      </c>
      <c r="AD228"/>
      <c r="AE228">
        <v>17.2</v>
      </c>
      <c r="AF228"/>
      <c r="AG228">
        <v>0.77</v>
      </c>
      <c r="AH228"/>
      <c r="AI228"/>
      <c r="AJ228">
        <v>36.299999999999997</v>
      </c>
      <c r="AK228"/>
      <c r="AL228">
        <v>0.38</v>
      </c>
      <c r="AM228"/>
      <c r="AN228"/>
      <c r="AO228"/>
      <c r="AP228"/>
      <c r="AQ228"/>
      <c r="AR228">
        <v>10.199999999999999</v>
      </c>
      <c r="AS228">
        <v>35.5</v>
      </c>
      <c r="AT228"/>
      <c r="AU228"/>
      <c r="AV228"/>
      <c r="AW228"/>
      <c r="AX228">
        <v>8.86</v>
      </c>
      <c r="AY228">
        <v>8.86</v>
      </c>
      <c r="AZ228">
        <v>67.900000000000006</v>
      </c>
      <c r="BA228"/>
      <c r="BB228"/>
      <c r="BC228"/>
      <c r="BD228">
        <v>4.7</v>
      </c>
      <c r="BE228"/>
      <c r="BF228">
        <v>6.82</v>
      </c>
      <c r="BG228">
        <v>1.2</v>
      </c>
      <c r="BH228">
        <v>50</v>
      </c>
      <c r="BI228">
        <v>0.7</v>
      </c>
      <c r="BJ228">
        <v>0.69</v>
      </c>
      <c r="BK228">
        <v>0.69</v>
      </c>
      <c r="BL228"/>
      <c r="BM228">
        <v>16.850000000000001</v>
      </c>
      <c r="BN228">
        <v>0.36</v>
      </c>
      <c r="BO228"/>
      <c r="BP228">
        <v>0.39</v>
      </c>
      <c r="BQ228">
        <v>2.64</v>
      </c>
      <c r="BR228">
        <v>2.64</v>
      </c>
      <c r="BS228">
        <v>2.64</v>
      </c>
      <c r="BT228">
        <v>57</v>
      </c>
      <c r="BU228">
        <v>1.7</v>
      </c>
      <c r="BV228">
        <v>22.4</v>
      </c>
      <c r="BW228">
        <v>2.73</v>
      </c>
      <c r="BX228"/>
      <c r="BY228">
        <v>683</v>
      </c>
      <c r="CP228" s="49"/>
    </row>
    <row r="229" spans="2:94" x14ac:dyDescent="0.25">
      <c r="B229" t="s">
        <v>372</v>
      </c>
      <c r="C229" t="s">
        <v>119</v>
      </c>
      <c r="D229" t="s">
        <v>274</v>
      </c>
      <c r="E229" t="s">
        <v>275</v>
      </c>
      <c r="F229" s="61">
        <v>45278</v>
      </c>
      <c r="G229" s="61">
        <v>45330</v>
      </c>
      <c r="L229">
        <v>578</v>
      </c>
      <c r="M229"/>
      <c r="N229"/>
      <c r="O229"/>
      <c r="P229"/>
      <c r="Q229">
        <v>71.099999999999994</v>
      </c>
      <c r="R229">
        <v>71.099999999999994</v>
      </c>
      <c r="S229"/>
      <c r="T229">
        <v>40</v>
      </c>
      <c r="U229">
        <v>2.2799999999999998</v>
      </c>
      <c r="V229"/>
      <c r="W229">
        <v>4.88</v>
      </c>
      <c r="X229">
        <v>3.05</v>
      </c>
      <c r="Y229">
        <v>0.91</v>
      </c>
      <c r="Z229"/>
      <c r="AA229"/>
      <c r="AB229">
        <v>7.8</v>
      </c>
      <c r="AC229">
        <v>4.6900000000000004</v>
      </c>
      <c r="AD229"/>
      <c r="AE229">
        <v>14.4</v>
      </c>
      <c r="AF229"/>
      <c r="AG229">
        <v>0.92</v>
      </c>
      <c r="AH229"/>
      <c r="AI229"/>
      <c r="AJ229">
        <v>32.5</v>
      </c>
      <c r="AK229"/>
      <c r="AL229">
        <v>0.42</v>
      </c>
      <c r="AM229"/>
      <c r="AN229"/>
      <c r="AO229"/>
      <c r="AP229"/>
      <c r="AQ229"/>
      <c r="AR229">
        <v>9.69</v>
      </c>
      <c r="AS229">
        <v>28.5</v>
      </c>
      <c r="AT229"/>
      <c r="AU229"/>
      <c r="AV229"/>
      <c r="AW229"/>
      <c r="AX229">
        <v>7.64</v>
      </c>
      <c r="AY229">
        <v>7.64</v>
      </c>
      <c r="AZ229">
        <v>72.8</v>
      </c>
      <c r="BA229"/>
      <c r="BB229"/>
      <c r="BC229"/>
      <c r="BD229">
        <v>5.9</v>
      </c>
      <c r="BE229"/>
      <c r="BF229">
        <v>5.23</v>
      </c>
      <c r="BG229">
        <v>1.5</v>
      </c>
      <c r="BH229">
        <v>59.2</v>
      </c>
      <c r="BI229">
        <v>0.7</v>
      </c>
      <c r="BJ229">
        <v>0.69</v>
      </c>
      <c r="BK229">
        <v>0.69</v>
      </c>
      <c r="BL229"/>
      <c r="BM229">
        <v>15.55</v>
      </c>
      <c r="BN229">
        <v>0.35</v>
      </c>
      <c r="BO229"/>
      <c r="BP229">
        <v>0.44</v>
      </c>
      <c r="BQ229">
        <v>3.73</v>
      </c>
      <c r="BR229">
        <v>3.73</v>
      </c>
      <c r="BS229">
        <v>3.73</v>
      </c>
      <c r="BT229">
        <v>50</v>
      </c>
      <c r="BU229">
        <v>3.6</v>
      </c>
      <c r="BV229">
        <v>32.4</v>
      </c>
      <c r="BW229">
        <v>2.65</v>
      </c>
      <c r="BX229"/>
      <c r="BY229">
        <v>587</v>
      </c>
      <c r="CP229" s="49"/>
    </row>
    <row r="230" spans="2:94" x14ac:dyDescent="0.25">
      <c r="B230" t="s">
        <v>373</v>
      </c>
      <c r="C230" t="s">
        <v>119</v>
      </c>
      <c r="D230" t="s">
        <v>274</v>
      </c>
      <c r="E230" t="s">
        <v>275</v>
      </c>
      <c r="F230" s="61">
        <v>45278</v>
      </c>
      <c r="G230" s="61">
        <v>45330</v>
      </c>
      <c r="L230">
        <v>398</v>
      </c>
      <c r="M230"/>
      <c r="N230"/>
      <c r="O230"/>
      <c r="P230"/>
      <c r="Q230">
        <v>40.200000000000003</v>
      </c>
      <c r="R230">
        <v>40.200000000000003</v>
      </c>
      <c r="S230"/>
      <c r="T230">
        <v>26</v>
      </c>
      <c r="U230">
        <v>1.3</v>
      </c>
      <c r="V230"/>
      <c r="W230">
        <v>2.3199999999999998</v>
      </c>
      <c r="X230">
        <v>1.39</v>
      </c>
      <c r="Y230">
        <v>0.62</v>
      </c>
      <c r="Z230"/>
      <c r="AA230"/>
      <c r="AB230">
        <v>5.6</v>
      </c>
      <c r="AC230">
        <v>2.46</v>
      </c>
      <c r="AD230"/>
      <c r="AE230">
        <v>7.16</v>
      </c>
      <c r="AF230"/>
      <c r="AG230">
        <v>0.47</v>
      </c>
      <c r="AH230"/>
      <c r="AI230"/>
      <c r="AJ230">
        <v>16.3</v>
      </c>
      <c r="AK230"/>
      <c r="AL230">
        <v>0.23</v>
      </c>
      <c r="AM230"/>
      <c r="AN230"/>
      <c r="AO230"/>
      <c r="AP230"/>
      <c r="AQ230"/>
      <c r="AR230">
        <v>5.67</v>
      </c>
      <c r="AS230">
        <v>16.5</v>
      </c>
      <c r="AT230"/>
      <c r="AU230"/>
      <c r="AV230"/>
      <c r="AW230"/>
      <c r="AX230">
        <v>3.96</v>
      </c>
      <c r="AY230">
        <v>3.96</v>
      </c>
      <c r="AZ230">
        <v>50.6</v>
      </c>
      <c r="BA230"/>
      <c r="BB230"/>
      <c r="BC230"/>
      <c r="BD230">
        <v>4.3</v>
      </c>
      <c r="BE230"/>
      <c r="BF230">
        <v>3.11</v>
      </c>
      <c r="BG230">
        <v>1.3</v>
      </c>
      <c r="BH230">
        <v>41.2</v>
      </c>
      <c r="BI230">
        <v>0.4</v>
      </c>
      <c r="BJ230">
        <v>0.41</v>
      </c>
      <c r="BK230">
        <v>0.41</v>
      </c>
      <c r="BL230"/>
      <c r="BM230">
        <v>7.94</v>
      </c>
      <c r="BN230">
        <v>0.19</v>
      </c>
      <c r="BO230"/>
      <c r="BP230">
        <v>0.19</v>
      </c>
      <c r="BQ230">
        <v>1.45</v>
      </c>
      <c r="BR230">
        <v>1.45</v>
      </c>
      <c r="BS230">
        <v>1.45</v>
      </c>
      <c r="BT230">
        <v>43</v>
      </c>
      <c r="BU230">
        <v>4.7</v>
      </c>
      <c r="BV230">
        <v>13.3</v>
      </c>
      <c r="BW230">
        <v>1.49</v>
      </c>
      <c r="BX230"/>
      <c r="BY230">
        <v>265</v>
      </c>
      <c r="CP230" s="49"/>
    </row>
    <row r="231" spans="2:94" x14ac:dyDescent="0.25">
      <c r="B231" t="s">
        <v>374</v>
      </c>
      <c r="C231" t="s">
        <v>119</v>
      </c>
      <c r="D231" t="s">
        <v>274</v>
      </c>
      <c r="E231" t="s">
        <v>275</v>
      </c>
      <c r="F231" s="61">
        <v>45278</v>
      </c>
      <c r="G231" s="61">
        <v>45330</v>
      </c>
      <c r="L231">
        <v>417</v>
      </c>
      <c r="M231"/>
      <c r="N231"/>
      <c r="O231"/>
      <c r="P231"/>
      <c r="Q231">
        <v>85</v>
      </c>
      <c r="R231">
        <v>85</v>
      </c>
      <c r="S231"/>
      <c r="T231">
        <v>79</v>
      </c>
      <c r="U231">
        <v>1.98</v>
      </c>
      <c r="V231"/>
      <c r="W231">
        <v>5.41</v>
      </c>
      <c r="X231">
        <v>3.14</v>
      </c>
      <c r="Y231">
        <v>1.27</v>
      </c>
      <c r="Z231"/>
      <c r="AA231"/>
      <c r="AB231">
        <v>9.1</v>
      </c>
      <c r="AC231">
        <v>6.52</v>
      </c>
      <c r="AD231"/>
      <c r="AE231">
        <v>12.2</v>
      </c>
      <c r="AF231"/>
      <c r="AG231">
        <v>1.1100000000000001</v>
      </c>
      <c r="AH231"/>
      <c r="AI231"/>
      <c r="AJ231">
        <v>37.6</v>
      </c>
      <c r="AK231"/>
      <c r="AL231">
        <v>0.44</v>
      </c>
      <c r="AM231"/>
      <c r="AN231"/>
      <c r="AO231"/>
      <c r="AP231"/>
      <c r="AQ231"/>
      <c r="AR231">
        <v>9.2799999999999994</v>
      </c>
      <c r="AS231">
        <v>38.299999999999997</v>
      </c>
      <c r="AT231"/>
      <c r="AU231"/>
      <c r="AV231"/>
      <c r="AW231"/>
      <c r="AX231">
        <v>9.52</v>
      </c>
      <c r="AY231">
        <v>9.52</v>
      </c>
      <c r="AZ231">
        <v>50.1</v>
      </c>
      <c r="BA231"/>
      <c r="BB231"/>
      <c r="BC231"/>
      <c r="BD231">
        <v>15.4</v>
      </c>
      <c r="BE231"/>
      <c r="BF231">
        <v>7.85</v>
      </c>
      <c r="BG231">
        <v>1.3</v>
      </c>
      <c r="BH231">
        <v>46.4</v>
      </c>
      <c r="BI231">
        <v>0.6</v>
      </c>
      <c r="BJ231">
        <v>0.89</v>
      </c>
      <c r="BK231">
        <v>0.89</v>
      </c>
      <c r="BL231"/>
      <c r="BM231">
        <v>14.4</v>
      </c>
      <c r="BN231">
        <v>0.4</v>
      </c>
      <c r="BO231"/>
      <c r="BP231">
        <v>0.46</v>
      </c>
      <c r="BQ231">
        <v>2.34</v>
      </c>
      <c r="BR231">
        <v>2.34</v>
      </c>
      <c r="BS231">
        <v>2.34</v>
      </c>
      <c r="BT231">
        <v>164</v>
      </c>
      <c r="BU231">
        <v>4.2</v>
      </c>
      <c r="BV231">
        <v>29.7</v>
      </c>
      <c r="BW231">
        <v>2.96</v>
      </c>
      <c r="BX231"/>
      <c r="BY231">
        <v>497</v>
      </c>
      <c r="CP231" s="49"/>
    </row>
    <row r="232" spans="2:94" x14ac:dyDescent="0.25">
      <c r="B232" t="s">
        <v>375</v>
      </c>
      <c r="C232" t="s">
        <v>119</v>
      </c>
      <c r="D232" t="s">
        <v>274</v>
      </c>
      <c r="E232" t="s">
        <v>275</v>
      </c>
      <c r="F232" s="61">
        <v>45278</v>
      </c>
      <c r="G232" s="61">
        <v>45330</v>
      </c>
      <c r="L232">
        <v>594</v>
      </c>
      <c r="M232"/>
      <c r="N232"/>
      <c r="O232"/>
      <c r="P232"/>
      <c r="Q232">
        <v>102</v>
      </c>
      <c r="R232">
        <v>102</v>
      </c>
      <c r="S232"/>
      <c r="T232">
        <v>78</v>
      </c>
      <c r="U232">
        <v>3.25</v>
      </c>
      <c r="V232"/>
      <c r="W232">
        <v>5.69</v>
      </c>
      <c r="X232">
        <v>3.62</v>
      </c>
      <c r="Y232">
        <v>1.35</v>
      </c>
      <c r="Z232"/>
      <c r="AA232"/>
      <c r="AB232">
        <v>13.2</v>
      </c>
      <c r="AC232">
        <v>6.61</v>
      </c>
      <c r="AD232"/>
      <c r="AE232">
        <v>15.85</v>
      </c>
      <c r="AF232"/>
      <c r="AG232">
        <v>1.18</v>
      </c>
      <c r="AH232"/>
      <c r="AI232"/>
      <c r="AJ232">
        <v>44.4</v>
      </c>
      <c r="AK232"/>
      <c r="AL232">
        <v>0.48</v>
      </c>
      <c r="AM232"/>
      <c r="AN232"/>
      <c r="AO232"/>
      <c r="AP232"/>
      <c r="AQ232"/>
      <c r="AR232">
        <v>14.35</v>
      </c>
      <c r="AS232">
        <v>41.9</v>
      </c>
      <c r="AT232"/>
      <c r="AU232"/>
      <c r="AV232"/>
      <c r="AW232"/>
      <c r="AX232">
        <v>10.8</v>
      </c>
      <c r="AY232">
        <v>10.8</v>
      </c>
      <c r="AZ232">
        <v>79.400000000000006</v>
      </c>
      <c r="BA232"/>
      <c r="BB232"/>
      <c r="BC232"/>
      <c r="BD232">
        <v>16.2</v>
      </c>
      <c r="BE232"/>
      <c r="BF232">
        <v>7.97</v>
      </c>
      <c r="BG232">
        <v>1.8</v>
      </c>
      <c r="BH232">
        <v>63.6</v>
      </c>
      <c r="BI232">
        <v>0.9</v>
      </c>
      <c r="BJ232">
        <v>1</v>
      </c>
      <c r="BK232">
        <v>1</v>
      </c>
      <c r="BL232"/>
      <c r="BM232">
        <v>20.2</v>
      </c>
      <c r="BN232">
        <v>0.59</v>
      </c>
      <c r="BO232"/>
      <c r="BP232">
        <v>0.53</v>
      </c>
      <c r="BQ232">
        <v>3.49</v>
      </c>
      <c r="BR232">
        <v>3.49</v>
      </c>
      <c r="BS232">
        <v>3.49</v>
      </c>
      <c r="BT232">
        <v>121</v>
      </c>
      <c r="BU232">
        <v>5.4</v>
      </c>
      <c r="BV232">
        <v>33.299999999999997</v>
      </c>
      <c r="BW232">
        <v>3.25</v>
      </c>
      <c r="BX232"/>
      <c r="BY232">
        <v>621</v>
      </c>
      <c r="CP232" s="49"/>
    </row>
    <row r="233" spans="2:94" x14ac:dyDescent="0.25">
      <c r="B233" t="s">
        <v>376</v>
      </c>
      <c r="C233" t="s">
        <v>119</v>
      </c>
      <c r="D233" t="s">
        <v>274</v>
      </c>
      <c r="E233" t="s">
        <v>275</v>
      </c>
      <c r="F233" s="61">
        <v>45278</v>
      </c>
      <c r="G233" s="61">
        <v>45330</v>
      </c>
      <c r="L233">
        <v>339</v>
      </c>
      <c r="M233"/>
      <c r="N233"/>
      <c r="O233"/>
      <c r="P233"/>
      <c r="Q233">
        <v>62</v>
      </c>
      <c r="R233">
        <v>62</v>
      </c>
      <c r="S233"/>
      <c r="T233">
        <v>72</v>
      </c>
      <c r="U233">
        <v>1.1599999999999999</v>
      </c>
      <c r="V233"/>
      <c r="W233">
        <v>4.54</v>
      </c>
      <c r="X233">
        <v>2.2000000000000002</v>
      </c>
      <c r="Y233">
        <v>0.98</v>
      </c>
      <c r="Z233"/>
      <c r="AA233"/>
      <c r="AB233">
        <v>5</v>
      </c>
      <c r="AC233">
        <v>5.0999999999999996</v>
      </c>
      <c r="AD233"/>
      <c r="AE233">
        <v>11.55</v>
      </c>
      <c r="AF233"/>
      <c r="AG233">
        <v>0.77</v>
      </c>
      <c r="AH233"/>
      <c r="AI233"/>
      <c r="AJ233">
        <v>25.6</v>
      </c>
      <c r="AK233"/>
      <c r="AL233">
        <v>0.28999999999999998</v>
      </c>
      <c r="AM233"/>
      <c r="AN233"/>
      <c r="AO233"/>
      <c r="AP233"/>
      <c r="AQ233"/>
      <c r="AR233">
        <v>6.74</v>
      </c>
      <c r="AS233">
        <v>26</v>
      </c>
      <c r="AT233"/>
      <c r="AU233"/>
      <c r="AV233"/>
      <c r="AW233"/>
      <c r="AX233">
        <v>6.48</v>
      </c>
      <c r="AY233">
        <v>6.48</v>
      </c>
      <c r="AZ233">
        <v>39.299999999999997</v>
      </c>
      <c r="BA233"/>
      <c r="BB233"/>
      <c r="BC233"/>
      <c r="BD233">
        <v>5.8</v>
      </c>
      <c r="BE233"/>
      <c r="BF233">
        <v>5.69</v>
      </c>
      <c r="BG233">
        <v>0.9</v>
      </c>
      <c r="BH233">
        <v>42.5</v>
      </c>
      <c r="BI233">
        <v>0.5</v>
      </c>
      <c r="BJ233">
        <v>0.76</v>
      </c>
      <c r="BK233">
        <v>0.76</v>
      </c>
      <c r="BL233"/>
      <c r="BM233">
        <v>11.2</v>
      </c>
      <c r="BN233">
        <v>0.25</v>
      </c>
      <c r="BO233"/>
      <c r="BP233">
        <v>0.28999999999999998</v>
      </c>
      <c r="BQ233">
        <v>2.52</v>
      </c>
      <c r="BR233">
        <v>2.52</v>
      </c>
      <c r="BS233">
        <v>2.52</v>
      </c>
      <c r="BT233">
        <v>46</v>
      </c>
      <c r="BU233">
        <v>2.1</v>
      </c>
      <c r="BV233">
        <v>22</v>
      </c>
      <c r="BW233">
        <v>1.95</v>
      </c>
      <c r="BX233"/>
      <c r="BY233">
        <v>460</v>
      </c>
      <c r="CP233" s="49"/>
    </row>
    <row r="234" spans="2:94" x14ac:dyDescent="0.25">
      <c r="B234" t="s">
        <v>377</v>
      </c>
      <c r="C234" t="s">
        <v>119</v>
      </c>
      <c r="D234" t="s">
        <v>274</v>
      </c>
      <c r="E234" t="s">
        <v>275</v>
      </c>
      <c r="F234" s="61">
        <v>45278</v>
      </c>
      <c r="G234" s="61">
        <v>45330</v>
      </c>
      <c r="L234">
        <v>461</v>
      </c>
      <c r="M234"/>
      <c r="N234"/>
      <c r="O234"/>
      <c r="P234"/>
      <c r="Q234">
        <v>62.8</v>
      </c>
      <c r="R234">
        <v>62.8</v>
      </c>
      <c r="S234"/>
      <c r="T234">
        <v>45</v>
      </c>
      <c r="U234">
        <v>1.64</v>
      </c>
      <c r="V234"/>
      <c r="W234">
        <v>4.1500000000000004</v>
      </c>
      <c r="X234">
        <v>2.27</v>
      </c>
      <c r="Y234">
        <v>1.1200000000000001</v>
      </c>
      <c r="Z234"/>
      <c r="AA234"/>
      <c r="AB234">
        <v>7.5</v>
      </c>
      <c r="AC234">
        <v>4.8</v>
      </c>
      <c r="AD234"/>
      <c r="AE234">
        <v>8.93</v>
      </c>
      <c r="AF234"/>
      <c r="AG234">
        <v>0.72</v>
      </c>
      <c r="AH234"/>
      <c r="AI234"/>
      <c r="AJ234">
        <v>25.5</v>
      </c>
      <c r="AK234"/>
      <c r="AL234">
        <v>0.32</v>
      </c>
      <c r="AM234"/>
      <c r="AN234"/>
      <c r="AO234"/>
      <c r="AP234"/>
      <c r="AQ234"/>
      <c r="AR234">
        <v>7.68</v>
      </c>
      <c r="AS234">
        <v>26.1</v>
      </c>
      <c r="AT234"/>
      <c r="AU234"/>
      <c r="AV234"/>
      <c r="AW234"/>
      <c r="AX234">
        <v>6.4</v>
      </c>
      <c r="AY234">
        <v>6.4</v>
      </c>
      <c r="AZ234">
        <v>53.1</v>
      </c>
      <c r="BA234"/>
      <c r="BB234"/>
      <c r="BC234"/>
      <c r="BD234">
        <v>8.6</v>
      </c>
      <c r="BE234"/>
      <c r="BF234">
        <v>5.16</v>
      </c>
      <c r="BG234">
        <v>1.1000000000000001</v>
      </c>
      <c r="BH234">
        <v>49.9</v>
      </c>
      <c r="BI234">
        <v>0.5</v>
      </c>
      <c r="BJ234">
        <v>0.69</v>
      </c>
      <c r="BK234">
        <v>0.69</v>
      </c>
      <c r="BL234"/>
      <c r="BM234">
        <v>9.93</v>
      </c>
      <c r="BN234">
        <v>0.3</v>
      </c>
      <c r="BO234"/>
      <c r="BP234">
        <v>0.33</v>
      </c>
      <c r="BQ234">
        <v>2.2200000000000002</v>
      </c>
      <c r="BR234">
        <v>2.2200000000000002</v>
      </c>
      <c r="BS234">
        <v>2.2200000000000002</v>
      </c>
      <c r="BT234">
        <v>74</v>
      </c>
      <c r="BU234">
        <v>3.8</v>
      </c>
      <c r="BV234">
        <v>21.1</v>
      </c>
      <c r="BW234">
        <v>1.98</v>
      </c>
      <c r="BX234"/>
      <c r="BY234">
        <v>351</v>
      </c>
      <c r="CP234" s="49"/>
    </row>
    <row r="235" spans="2:94" x14ac:dyDescent="0.25">
      <c r="B235" t="s">
        <v>378</v>
      </c>
      <c r="C235" t="s">
        <v>119</v>
      </c>
      <c r="D235" t="s">
        <v>274</v>
      </c>
      <c r="E235" t="s">
        <v>275</v>
      </c>
      <c r="F235" s="61">
        <v>45278</v>
      </c>
      <c r="G235" s="61">
        <v>45330</v>
      </c>
      <c r="L235">
        <v>623</v>
      </c>
      <c r="M235"/>
      <c r="N235"/>
      <c r="O235"/>
      <c r="P235"/>
      <c r="Q235">
        <v>121</v>
      </c>
      <c r="R235">
        <v>121</v>
      </c>
      <c r="S235"/>
      <c r="T235">
        <v>43</v>
      </c>
      <c r="U235">
        <v>2.2599999999999998</v>
      </c>
      <c r="V235"/>
      <c r="W235">
        <v>9.2799999999999994</v>
      </c>
      <c r="X235">
        <v>5.08</v>
      </c>
      <c r="Y235">
        <v>2.14</v>
      </c>
      <c r="Z235"/>
      <c r="AA235"/>
      <c r="AB235">
        <v>9.5</v>
      </c>
      <c r="AC235">
        <v>9.75</v>
      </c>
      <c r="AD235"/>
      <c r="AE235">
        <v>9.76</v>
      </c>
      <c r="AF235"/>
      <c r="AG235">
        <v>1.84</v>
      </c>
      <c r="AH235"/>
      <c r="AI235"/>
      <c r="AJ235">
        <v>51.3</v>
      </c>
      <c r="AK235"/>
      <c r="AL235">
        <v>0.56999999999999995</v>
      </c>
      <c r="AM235"/>
      <c r="AN235"/>
      <c r="AO235"/>
      <c r="AP235"/>
      <c r="AQ235"/>
      <c r="AR235">
        <v>9.74</v>
      </c>
      <c r="AS235">
        <v>50.2</v>
      </c>
      <c r="AT235"/>
      <c r="AU235"/>
      <c r="AV235"/>
      <c r="AW235"/>
      <c r="AX235">
        <v>12.65</v>
      </c>
      <c r="AY235">
        <v>12.65</v>
      </c>
      <c r="AZ235">
        <v>74.5</v>
      </c>
      <c r="BA235"/>
      <c r="BB235"/>
      <c r="BC235"/>
      <c r="BD235">
        <v>9.4</v>
      </c>
      <c r="BE235"/>
      <c r="BF235">
        <v>10.45</v>
      </c>
      <c r="BG235">
        <v>1.9</v>
      </c>
      <c r="BH235">
        <v>139.5</v>
      </c>
      <c r="BI235">
        <v>0.6</v>
      </c>
      <c r="BJ235">
        <v>1.48</v>
      </c>
      <c r="BK235">
        <v>1.48</v>
      </c>
      <c r="BL235"/>
      <c r="BM235">
        <v>12.85</v>
      </c>
      <c r="BN235">
        <v>0.36</v>
      </c>
      <c r="BO235"/>
      <c r="BP235">
        <v>0.69</v>
      </c>
      <c r="BQ235">
        <v>5.1100000000000003</v>
      </c>
      <c r="BR235">
        <v>5.1100000000000003</v>
      </c>
      <c r="BS235">
        <v>5.1100000000000003</v>
      </c>
      <c r="BT235">
        <v>74</v>
      </c>
      <c r="BU235">
        <v>5.5</v>
      </c>
      <c r="BV235">
        <v>60.6</v>
      </c>
      <c r="BW235">
        <v>4.1100000000000003</v>
      </c>
      <c r="BX235"/>
      <c r="BY235">
        <v>394</v>
      </c>
      <c r="CP235" s="49"/>
    </row>
    <row r="236" spans="2:94" x14ac:dyDescent="0.25">
      <c r="B236" t="s">
        <v>379</v>
      </c>
      <c r="C236" t="s">
        <v>119</v>
      </c>
      <c r="D236" t="s">
        <v>274</v>
      </c>
      <c r="E236" t="s">
        <v>275</v>
      </c>
      <c r="F236" s="61">
        <v>45278</v>
      </c>
      <c r="G236" s="61">
        <v>45330</v>
      </c>
      <c r="L236">
        <v>554</v>
      </c>
      <c r="M236"/>
      <c r="N236"/>
      <c r="O236"/>
      <c r="P236"/>
      <c r="Q236">
        <v>86.1</v>
      </c>
      <c r="R236">
        <v>86.1</v>
      </c>
      <c r="S236"/>
      <c r="T236">
        <v>47</v>
      </c>
      <c r="U236">
        <v>1.87</v>
      </c>
      <c r="V236"/>
      <c r="W236">
        <v>6.47</v>
      </c>
      <c r="X236">
        <v>3.74</v>
      </c>
      <c r="Y236">
        <v>1.44</v>
      </c>
      <c r="Z236"/>
      <c r="AA236"/>
      <c r="AB236">
        <v>8.6999999999999993</v>
      </c>
      <c r="AC236">
        <v>6.14</v>
      </c>
      <c r="AD236"/>
      <c r="AE236">
        <v>9.52</v>
      </c>
      <c r="AF236"/>
      <c r="AG236">
        <v>1.3</v>
      </c>
      <c r="AH236"/>
      <c r="AI236"/>
      <c r="AJ236">
        <v>37.6</v>
      </c>
      <c r="AK236"/>
      <c r="AL236">
        <v>0.44</v>
      </c>
      <c r="AM236"/>
      <c r="AN236"/>
      <c r="AO236"/>
      <c r="AP236"/>
      <c r="AQ236"/>
      <c r="AR236">
        <v>9.68</v>
      </c>
      <c r="AS236">
        <v>35</v>
      </c>
      <c r="AT236"/>
      <c r="AU236"/>
      <c r="AV236"/>
      <c r="AW236"/>
      <c r="AX236">
        <v>8.86</v>
      </c>
      <c r="AY236">
        <v>8.86</v>
      </c>
      <c r="AZ236">
        <v>64.8</v>
      </c>
      <c r="BA236"/>
      <c r="BB236"/>
      <c r="BC236"/>
      <c r="BD236">
        <v>8.3000000000000007</v>
      </c>
      <c r="BE236"/>
      <c r="BF236">
        <v>6.88</v>
      </c>
      <c r="BG236">
        <v>1.5</v>
      </c>
      <c r="BH236">
        <v>105</v>
      </c>
      <c r="BI236">
        <v>0.6</v>
      </c>
      <c r="BJ236">
        <v>0.96</v>
      </c>
      <c r="BK236">
        <v>0.96</v>
      </c>
      <c r="BL236"/>
      <c r="BM236">
        <v>12.55</v>
      </c>
      <c r="BN236">
        <v>0.4</v>
      </c>
      <c r="BO236"/>
      <c r="BP236">
        <v>0.54</v>
      </c>
      <c r="BQ236">
        <v>5.34</v>
      </c>
      <c r="BR236">
        <v>5.34</v>
      </c>
      <c r="BS236">
        <v>5.34</v>
      </c>
      <c r="BT236">
        <v>70</v>
      </c>
      <c r="BU236">
        <v>6.5</v>
      </c>
      <c r="BV236">
        <v>38.799999999999997</v>
      </c>
      <c r="BW236">
        <v>3.2</v>
      </c>
      <c r="BX236"/>
      <c r="BY236">
        <v>374</v>
      </c>
      <c r="CP236" s="49"/>
    </row>
    <row r="237" spans="2:94" x14ac:dyDescent="0.25">
      <c r="B237" t="s">
        <v>380</v>
      </c>
      <c r="C237" t="s">
        <v>119</v>
      </c>
      <c r="D237" t="s">
        <v>274</v>
      </c>
      <c r="E237" t="s">
        <v>275</v>
      </c>
      <c r="F237" s="61">
        <v>45278</v>
      </c>
      <c r="G237" s="61">
        <v>45330</v>
      </c>
      <c r="L237">
        <v>510</v>
      </c>
      <c r="M237"/>
      <c r="N237"/>
      <c r="O237"/>
      <c r="P237"/>
      <c r="Q237">
        <v>128.5</v>
      </c>
      <c r="R237">
        <v>128.5</v>
      </c>
      <c r="S237"/>
      <c r="T237">
        <v>67</v>
      </c>
      <c r="U237">
        <v>1.63</v>
      </c>
      <c r="V237"/>
      <c r="W237">
        <v>8.3000000000000007</v>
      </c>
      <c r="X237">
        <v>4.82</v>
      </c>
      <c r="Y237">
        <v>1.91</v>
      </c>
      <c r="Z237"/>
      <c r="AA237"/>
      <c r="AB237">
        <v>8.6</v>
      </c>
      <c r="AC237">
        <v>8.83</v>
      </c>
      <c r="AD237"/>
      <c r="AE237">
        <v>14.4</v>
      </c>
      <c r="AF237"/>
      <c r="AG237">
        <v>1.72</v>
      </c>
      <c r="AH237"/>
      <c r="AI237"/>
      <c r="AJ237">
        <v>55.6</v>
      </c>
      <c r="AK237"/>
      <c r="AL237">
        <v>0.59</v>
      </c>
      <c r="AM237"/>
      <c r="AN237"/>
      <c r="AO237"/>
      <c r="AP237"/>
      <c r="AQ237"/>
      <c r="AR237">
        <v>11.6</v>
      </c>
      <c r="AS237">
        <v>51.7</v>
      </c>
      <c r="AT237"/>
      <c r="AU237"/>
      <c r="AV237"/>
      <c r="AW237"/>
      <c r="AX237">
        <v>13.55</v>
      </c>
      <c r="AY237">
        <v>13.55</v>
      </c>
      <c r="AZ237">
        <v>55.9</v>
      </c>
      <c r="BA237"/>
      <c r="BB237"/>
      <c r="BC237"/>
      <c r="BD237">
        <v>10.4</v>
      </c>
      <c r="BE237"/>
      <c r="BF237">
        <v>9.91</v>
      </c>
      <c r="BG237">
        <v>1.5</v>
      </c>
      <c r="BH237">
        <v>116</v>
      </c>
      <c r="BI237">
        <v>0.8</v>
      </c>
      <c r="BJ237">
        <v>1.38</v>
      </c>
      <c r="BK237">
        <v>1.38</v>
      </c>
      <c r="BL237"/>
      <c r="BM237">
        <v>19.2</v>
      </c>
      <c r="BN237">
        <v>0.46</v>
      </c>
      <c r="BO237"/>
      <c r="BP237">
        <v>0.62</v>
      </c>
      <c r="BQ237">
        <v>5.13</v>
      </c>
      <c r="BR237">
        <v>5.13</v>
      </c>
      <c r="BS237">
        <v>5.13</v>
      </c>
      <c r="BT237">
        <v>94</v>
      </c>
      <c r="BU237">
        <v>7.5</v>
      </c>
      <c r="BV237">
        <v>54.1</v>
      </c>
      <c r="BW237">
        <v>4.0199999999999996</v>
      </c>
      <c r="BX237"/>
      <c r="BY237">
        <v>591</v>
      </c>
      <c r="CP237" s="49"/>
    </row>
    <row r="238" spans="2:94" x14ac:dyDescent="0.25">
      <c r="B238" t="s">
        <v>381</v>
      </c>
      <c r="C238" t="s">
        <v>119</v>
      </c>
      <c r="D238" t="s">
        <v>274</v>
      </c>
      <c r="E238" t="s">
        <v>275</v>
      </c>
      <c r="F238" s="61">
        <v>45278</v>
      </c>
      <c r="G238" s="61">
        <v>45330</v>
      </c>
      <c r="L238">
        <v>453</v>
      </c>
      <c r="M238"/>
      <c r="N238"/>
      <c r="O238"/>
      <c r="P238"/>
      <c r="Q238">
        <v>90.1</v>
      </c>
      <c r="R238">
        <v>90.1</v>
      </c>
      <c r="S238"/>
      <c r="T238">
        <v>52</v>
      </c>
      <c r="U238">
        <v>1.46</v>
      </c>
      <c r="V238"/>
      <c r="W238">
        <v>5.27</v>
      </c>
      <c r="X238">
        <v>2.8</v>
      </c>
      <c r="Y238">
        <v>1.02</v>
      </c>
      <c r="Z238"/>
      <c r="AA238"/>
      <c r="AB238">
        <v>7.7</v>
      </c>
      <c r="AC238">
        <v>5.61</v>
      </c>
      <c r="AD238"/>
      <c r="AE238">
        <v>12.45</v>
      </c>
      <c r="AF238"/>
      <c r="AG238">
        <v>0.99</v>
      </c>
      <c r="AH238"/>
      <c r="AI238"/>
      <c r="AJ238">
        <v>39.5</v>
      </c>
      <c r="AK238"/>
      <c r="AL238">
        <v>0.39</v>
      </c>
      <c r="AM238"/>
      <c r="AN238"/>
      <c r="AO238"/>
      <c r="AP238"/>
      <c r="AQ238"/>
      <c r="AR238">
        <v>11.05</v>
      </c>
      <c r="AS238">
        <v>38.4</v>
      </c>
      <c r="AT238"/>
      <c r="AU238"/>
      <c r="AV238"/>
      <c r="AW238"/>
      <c r="AX238">
        <v>9.5</v>
      </c>
      <c r="AY238">
        <v>9.5</v>
      </c>
      <c r="AZ238">
        <v>50.6</v>
      </c>
      <c r="BA238"/>
      <c r="BB238"/>
      <c r="BC238"/>
      <c r="BD238">
        <v>8.6</v>
      </c>
      <c r="BE238"/>
      <c r="BF238">
        <v>7.4</v>
      </c>
      <c r="BG238">
        <v>1.9</v>
      </c>
      <c r="BH238">
        <v>70.5</v>
      </c>
      <c r="BI238">
        <v>0.7</v>
      </c>
      <c r="BJ238">
        <v>0.78</v>
      </c>
      <c r="BK238">
        <v>0.78</v>
      </c>
      <c r="BL238"/>
      <c r="BM238">
        <v>17.2</v>
      </c>
      <c r="BN238">
        <v>0.43</v>
      </c>
      <c r="BO238"/>
      <c r="BP238">
        <v>0.4</v>
      </c>
      <c r="BQ238">
        <v>3.49</v>
      </c>
      <c r="BR238">
        <v>3.49</v>
      </c>
      <c r="BS238">
        <v>3.49</v>
      </c>
      <c r="BT238">
        <v>72</v>
      </c>
      <c r="BU238">
        <v>8.5</v>
      </c>
      <c r="BV238">
        <v>30.5</v>
      </c>
      <c r="BW238">
        <v>2.5</v>
      </c>
      <c r="BX238"/>
      <c r="BY238">
        <v>508</v>
      </c>
      <c r="CP238" s="49"/>
    </row>
    <row r="239" spans="2:94" x14ac:dyDescent="0.25">
      <c r="B239" t="s">
        <v>382</v>
      </c>
      <c r="C239" t="s">
        <v>119</v>
      </c>
      <c r="D239" t="s">
        <v>274</v>
      </c>
      <c r="E239" t="s">
        <v>275</v>
      </c>
      <c r="F239" s="61">
        <v>45278</v>
      </c>
      <c r="G239" s="61">
        <v>45330</v>
      </c>
      <c r="L239">
        <v>96.7</v>
      </c>
      <c r="M239"/>
      <c r="N239"/>
      <c r="O239"/>
      <c r="P239"/>
      <c r="Q239">
        <v>37.6</v>
      </c>
      <c r="R239">
        <v>37.6</v>
      </c>
      <c r="S239"/>
      <c r="T239">
        <v>135</v>
      </c>
      <c r="U239">
        <v>2.91</v>
      </c>
      <c r="V239"/>
      <c r="W239">
        <v>2.31</v>
      </c>
      <c r="X239">
        <v>1.57</v>
      </c>
      <c r="Y239">
        <v>0.42</v>
      </c>
      <c r="Z239"/>
      <c r="AA239"/>
      <c r="AB239">
        <v>21.8</v>
      </c>
      <c r="AC239">
        <v>2.09</v>
      </c>
      <c r="AD239"/>
      <c r="AE239">
        <v>8.02</v>
      </c>
      <c r="AF239"/>
      <c r="AG239">
        <v>0.49</v>
      </c>
      <c r="AH239"/>
      <c r="AI239"/>
      <c r="AJ239">
        <v>11.3</v>
      </c>
      <c r="AK239"/>
      <c r="AL239">
        <v>0.22</v>
      </c>
      <c r="AM239"/>
      <c r="AN239"/>
      <c r="AO239"/>
      <c r="AP239"/>
      <c r="AQ239"/>
      <c r="AR239">
        <v>15.75</v>
      </c>
      <c r="AS239">
        <v>9.8000000000000007</v>
      </c>
      <c r="AT239"/>
      <c r="AU239"/>
      <c r="AV239"/>
      <c r="AW239"/>
      <c r="AX239">
        <v>2.37</v>
      </c>
      <c r="AY239">
        <v>2.37</v>
      </c>
      <c r="AZ239">
        <v>16</v>
      </c>
      <c r="BA239"/>
      <c r="BB239"/>
      <c r="BC239"/>
      <c r="BD239">
        <v>46.3</v>
      </c>
      <c r="BE239"/>
      <c r="BF239">
        <v>2.0299999999999998</v>
      </c>
      <c r="BG239">
        <v>2.2999999999999998</v>
      </c>
      <c r="BH239">
        <v>14.2</v>
      </c>
      <c r="BI239">
        <v>1</v>
      </c>
      <c r="BJ239">
        <v>0.36</v>
      </c>
      <c r="BK239">
        <v>0.36</v>
      </c>
      <c r="BL239"/>
      <c r="BM239">
        <v>10.050000000000001</v>
      </c>
      <c r="BN239">
        <v>0.96</v>
      </c>
      <c r="BO239"/>
      <c r="BP239">
        <v>0.23</v>
      </c>
      <c r="BQ239">
        <v>2.71</v>
      </c>
      <c r="BR239">
        <v>2.71</v>
      </c>
      <c r="BS239">
        <v>2.71</v>
      </c>
      <c r="BT239">
        <v>662</v>
      </c>
      <c r="BU239">
        <v>1.8</v>
      </c>
      <c r="BV239">
        <v>14.2</v>
      </c>
      <c r="BW239">
        <v>1.47</v>
      </c>
      <c r="BX239"/>
      <c r="BY239">
        <v>311</v>
      </c>
      <c r="CP239" s="49"/>
    </row>
    <row r="240" spans="2:94" x14ac:dyDescent="0.25">
      <c r="B240" t="s">
        <v>383</v>
      </c>
      <c r="C240" t="s">
        <v>119</v>
      </c>
      <c r="D240" t="s">
        <v>274</v>
      </c>
      <c r="E240" t="s">
        <v>275</v>
      </c>
      <c r="F240" s="61">
        <v>45278</v>
      </c>
      <c r="G240" s="61">
        <v>45330</v>
      </c>
      <c r="L240">
        <v>188.5</v>
      </c>
      <c r="M240"/>
      <c r="N240"/>
      <c r="O240"/>
      <c r="P240"/>
      <c r="Q240">
        <v>75.599999999999994</v>
      </c>
      <c r="R240">
        <v>75.599999999999994</v>
      </c>
      <c r="S240"/>
      <c r="T240">
        <v>77</v>
      </c>
      <c r="U240">
        <v>1.52</v>
      </c>
      <c r="V240"/>
      <c r="W240">
        <v>4.84</v>
      </c>
      <c r="X240">
        <v>2.9</v>
      </c>
      <c r="Y240">
        <v>0.87</v>
      </c>
      <c r="Z240"/>
      <c r="AA240"/>
      <c r="AB240">
        <v>25.7</v>
      </c>
      <c r="AC240">
        <v>3.75</v>
      </c>
      <c r="AD240"/>
      <c r="AE240">
        <v>5.66</v>
      </c>
      <c r="AF240"/>
      <c r="AG240">
        <v>0.92</v>
      </c>
      <c r="AH240"/>
      <c r="AI240"/>
      <c r="AJ240">
        <v>21.4</v>
      </c>
      <c r="AK240"/>
      <c r="AL240">
        <v>0.39</v>
      </c>
      <c r="AM240"/>
      <c r="AN240"/>
      <c r="AO240"/>
      <c r="AP240"/>
      <c r="AQ240"/>
      <c r="AR240">
        <v>10.050000000000001</v>
      </c>
      <c r="AS240">
        <v>18.7</v>
      </c>
      <c r="AT240"/>
      <c r="AU240"/>
      <c r="AV240"/>
      <c r="AW240"/>
      <c r="AX240">
        <v>4.76</v>
      </c>
      <c r="AY240">
        <v>4.76</v>
      </c>
      <c r="AZ240">
        <v>9.4</v>
      </c>
      <c r="BA240"/>
      <c r="BB240"/>
      <c r="BC240"/>
      <c r="BD240">
        <v>53.1</v>
      </c>
      <c r="BE240"/>
      <c r="BF240">
        <v>3.67</v>
      </c>
      <c r="BG240">
        <v>2.2000000000000002</v>
      </c>
      <c r="BH240">
        <v>13.1</v>
      </c>
      <c r="BI240">
        <v>0.6</v>
      </c>
      <c r="BJ240">
        <v>0.66</v>
      </c>
      <c r="BK240">
        <v>0.66</v>
      </c>
      <c r="BL240"/>
      <c r="BM240">
        <v>7.63</v>
      </c>
      <c r="BN240">
        <v>0.7</v>
      </c>
      <c r="BO240"/>
      <c r="BP240">
        <v>0.44</v>
      </c>
      <c r="BQ240">
        <v>1.97</v>
      </c>
      <c r="BR240">
        <v>1.97</v>
      </c>
      <c r="BS240">
        <v>1.97</v>
      </c>
      <c r="BT240">
        <v>594</v>
      </c>
      <c r="BU240">
        <v>1.3</v>
      </c>
      <c r="BV240">
        <v>27.2</v>
      </c>
      <c r="BW240">
        <v>2.69</v>
      </c>
      <c r="BX240"/>
      <c r="BY240">
        <v>204</v>
      </c>
      <c r="CP240" s="49"/>
    </row>
    <row r="241" spans="2:94" x14ac:dyDescent="0.25">
      <c r="B241" t="s">
        <v>384</v>
      </c>
      <c r="C241" t="s">
        <v>119</v>
      </c>
      <c r="D241" t="s">
        <v>274</v>
      </c>
      <c r="E241" t="s">
        <v>275</v>
      </c>
      <c r="F241" s="61">
        <v>45278</v>
      </c>
      <c r="G241" s="61">
        <v>45330</v>
      </c>
      <c r="L241">
        <v>362</v>
      </c>
      <c r="M241"/>
      <c r="N241"/>
      <c r="O241"/>
      <c r="P241"/>
      <c r="Q241">
        <v>153.5</v>
      </c>
      <c r="R241">
        <v>153.5</v>
      </c>
      <c r="S241"/>
      <c r="T241">
        <v>59</v>
      </c>
      <c r="U241">
        <v>2.57</v>
      </c>
      <c r="V241"/>
      <c r="W241">
        <v>5.88</v>
      </c>
      <c r="X241">
        <v>3.32</v>
      </c>
      <c r="Y241">
        <v>1.3</v>
      </c>
      <c r="Z241"/>
      <c r="AA241"/>
      <c r="AB241">
        <v>23.7</v>
      </c>
      <c r="AC241">
        <v>4.9800000000000004</v>
      </c>
      <c r="AD241"/>
      <c r="AE241">
        <v>4.6399999999999997</v>
      </c>
      <c r="AF241"/>
      <c r="AG241">
        <v>1.1200000000000001</v>
      </c>
      <c r="AH241"/>
      <c r="AI241"/>
      <c r="AJ241">
        <v>21.8</v>
      </c>
      <c r="AK241"/>
      <c r="AL241">
        <v>0.52</v>
      </c>
      <c r="AM241"/>
      <c r="AN241"/>
      <c r="AO241"/>
      <c r="AP241"/>
      <c r="AQ241"/>
      <c r="AR241">
        <v>7.95</v>
      </c>
      <c r="AS241">
        <v>24.7</v>
      </c>
      <c r="AT241"/>
      <c r="AU241"/>
      <c r="AV241"/>
      <c r="AW241"/>
      <c r="AX241">
        <v>6.05</v>
      </c>
      <c r="AY241">
        <v>6.05</v>
      </c>
      <c r="AZ241">
        <v>33.6</v>
      </c>
      <c r="BA241"/>
      <c r="BB241"/>
      <c r="BC241"/>
      <c r="BD241">
        <v>65</v>
      </c>
      <c r="BE241"/>
      <c r="BF241">
        <v>5.18</v>
      </c>
      <c r="BG241">
        <v>1.5</v>
      </c>
      <c r="BH241">
        <v>13.4</v>
      </c>
      <c r="BI241">
        <v>0.5</v>
      </c>
      <c r="BJ241">
        <v>0.81</v>
      </c>
      <c r="BK241">
        <v>0.81</v>
      </c>
      <c r="BL241"/>
      <c r="BM241">
        <v>6.28</v>
      </c>
      <c r="BN241">
        <v>0.62</v>
      </c>
      <c r="BO241"/>
      <c r="BP241">
        <v>0.55000000000000004</v>
      </c>
      <c r="BQ241">
        <v>1.49</v>
      </c>
      <c r="BR241">
        <v>1.49</v>
      </c>
      <c r="BS241">
        <v>1.49</v>
      </c>
      <c r="BT241">
        <v>466</v>
      </c>
      <c r="BU241">
        <v>1</v>
      </c>
      <c r="BV241">
        <v>24.9</v>
      </c>
      <c r="BW241">
        <v>3.97</v>
      </c>
      <c r="BX241"/>
      <c r="BY241">
        <v>171</v>
      </c>
      <c r="CP241" s="49"/>
    </row>
    <row r="242" spans="2:94" x14ac:dyDescent="0.25">
      <c r="B242" t="s">
        <v>385</v>
      </c>
      <c r="C242" t="s">
        <v>119</v>
      </c>
      <c r="D242" t="s">
        <v>274</v>
      </c>
      <c r="E242" t="s">
        <v>275</v>
      </c>
      <c r="F242" s="61">
        <v>45278</v>
      </c>
      <c r="G242" s="61">
        <v>45330</v>
      </c>
      <c r="L242">
        <v>293</v>
      </c>
      <c r="M242"/>
      <c r="N242"/>
      <c r="O242"/>
      <c r="P242"/>
      <c r="Q242">
        <v>43.8</v>
      </c>
      <c r="R242">
        <v>43.8</v>
      </c>
      <c r="S242"/>
      <c r="T242">
        <v>54</v>
      </c>
      <c r="U242">
        <v>2.29</v>
      </c>
      <c r="V242"/>
      <c r="W242">
        <v>15.85</v>
      </c>
      <c r="X242">
        <v>10.55</v>
      </c>
      <c r="Y242">
        <v>3.15</v>
      </c>
      <c r="Z242"/>
      <c r="AA242"/>
      <c r="AB242">
        <v>23.2</v>
      </c>
      <c r="AC242">
        <v>13.55</v>
      </c>
      <c r="AD242"/>
      <c r="AE242">
        <v>4.5199999999999996</v>
      </c>
      <c r="AF242"/>
      <c r="AG242">
        <v>3.51</v>
      </c>
      <c r="AH242"/>
      <c r="AI242"/>
      <c r="AJ242">
        <v>57.7</v>
      </c>
      <c r="AK242"/>
      <c r="AL242">
        <v>1.42</v>
      </c>
      <c r="AM242"/>
      <c r="AN242"/>
      <c r="AO242"/>
      <c r="AP242"/>
      <c r="AQ242"/>
      <c r="AR242">
        <v>7.83</v>
      </c>
      <c r="AS242">
        <v>60.7</v>
      </c>
      <c r="AT242"/>
      <c r="AU242"/>
      <c r="AV242"/>
      <c r="AW242"/>
      <c r="AX242">
        <v>13.95</v>
      </c>
      <c r="AY242">
        <v>13.95</v>
      </c>
      <c r="AZ242">
        <v>37.1</v>
      </c>
      <c r="BA242"/>
      <c r="BB242"/>
      <c r="BC242"/>
      <c r="BD242">
        <v>59.9</v>
      </c>
      <c r="BE242"/>
      <c r="BF242">
        <v>13.3</v>
      </c>
      <c r="BG242">
        <v>2</v>
      </c>
      <c r="BH242">
        <v>19.3</v>
      </c>
      <c r="BI242">
        <v>0.5</v>
      </c>
      <c r="BJ242">
        <v>2.3199999999999998</v>
      </c>
      <c r="BK242">
        <v>2.3199999999999998</v>
      </c>
      <c r="BL242"/>
      <c r="BM242">
        <v>5.98</v>
      </c>
      <c r="BN242">
        <v>0.63</v>
      </c>
      <c r="BO242"/>
      <c r="BP242">
        <v>1.52</v>
      </c>
      <c r="BQ242">
        <v>1.62</v>
      </c>
      <c r="BR242">
        <v>1.62</v>
      </c>
      <c r="BS242">
        <v>1.62</v>
      </c>
      <c r="BT242">
        <v>534</v>
      </c>
      <c r="BU242">
        <v>0.9</v>
      </c>
      <c r="BV242">
        <v>116.5</v>
      </c>
      <c r="BW242">
        <v>10</v>
      </c>
      <c r="BX242"/>
      <c r="BY242">
        <v>168</v>
      </c>
      <c r="CP242" s="49"/>
    </row>
    <row r="243" spans="2:94" x14ac:dyDescent="0.25">
      <c r="B243" t="s">
        <v>386</v>
      </c>
      <c r="C243" t="s">
        <v>119</v>
      </c>
      <c r="D243" t="s">
        <v>274</v>
      </c>
      <c r="E243" t="s">
        <v>275</v>
      </c>
      <c r="F243" s="61">
        <v>45278</v>
      </c>
      <c r="G243" s="61">
        <v>45330</v>
      </c>
      <c r="L243">
        <v>388</v>
      </c>
      <c r="M243"/>
      <c r="N243"/>
      <c r="O243"/>
      <c r="P243"/>
      <c r="Q243">
        <v>68.3</v>
      </c>
      <c r="R243">
        <v>68.3</v>
      </c>
      <c r="S243"/>
      <c r="T243">
        <v>56</v>
      </c>
      <c r="U243">
        <v>2.25</v>
      </c>
      <c r="V243"/>
      <c r="W243">
        <v>21.2</v>
      </c>
      <c r="X243">
        <v>12.3</v>
      </c>
      <c r="Y243">
        <v>5.64</v>
      </c>
      <c r="Z243"/>
      <c r="AA243"/>
      <c r="AB243">
        <v>23.9</v>
      </c>
      <c r="AC243">
        <v>21.6</v>
      </c>
      <c r="AD243"/>
      <c r="AE243">
        <v>5.3</v>
      </c>
      <c r="AF243"/>
      <c r="AG243">
        <v>4.1900000000000004</v>
      </c>
      <c r="AH243"/>
      <c r="AI243"/>
      <c r="AJ243">
        <v>103</v>
      </c>
      <c r="AK243"/>
      <c r="AL243">
        <v>1.64</v>
      </c>
      <c r="AM243"/>
      <c r="AN243"/>
      <c r="AO243"/>
      <c r="AP243"/>
      <c r="AQ243"/>
      <c r="AR243">
        <v>8.83</v>
      </c>
      <c r="AS243">
        <v>114</v>
      </c>
      <c r="AT243"/>
      <c r="AU243"/>
      <c r="AV243"/>
      <c r="AW243"/>
      <c r="AX243">
        <v>28</v>
      </c>
      <c r="AY243">
        <v>28</v>
      </c>
      <c r="AZ243">
        <v>46.3</v>
      </c>
      <c r="BA243"/>
      <c r="BB243"/>
      <c r="BC243"/>
      <c r="BD243">
        <v>56.1</v>
      </c>
      <c r="BE243"/>
      <c r="BF243">
        <v>24</v>
      </c>
      <c r="BG243">
        <v>2.1</v>
      </c>
      <c r="BH243">
        <v>19.5</v>
      </c>
      <c r="BI243">
        <v>0.6</v>
      </c>
      <c r="BJ243">
        <v>3.42</v>
      </c>
      <c r="BK243">
        <v>3.42</v>
      </c>
      <c r="BL243"/>
      <c r="BM243">
        <v>6.49</v>
      </c>
      <c r="BN243">
        <v>0.64</v>
      </c>
      <c r="BO243"/>
      <c r="BP243">
        <v>1.8</v>
      </c>
      <c r="BQ243">
        <v>1.54</v>
      </c>
      <c r="BR243">
        <v>1.54</v>
      </c>
      <c r="BS243">
        <v>1.54</v>
      </c>
      <c r="BT243">
        <v>449</v>
      </c>
      <c r="BU243">
        <v>1</v>
      </c>
      <c r="BV243">
        <v>116</v>
      </c>
      <c r="BW243">
        <v>11.3</v>
      </c>
      <c r="BX243"/>
      <c r="BY243">
        <v>184</v>
      </c>
      <c r="CP243" s="49"/>
    </row>
    <row r="244" spans="2:94" x14ac:dyDescent="0.25">
      <c r="B244" t="s">
        <v>387</v>
      </c>
      <c r="C244" t="s">
        <v>119</v>
      </c>
      <c r="D244" t="s">
        <v>274</v>
      </c>
      <c r="E244" t="s">
        <v>275</v>
      </c>
      <c r="F244" s="61">
        <v>45278</v>
      </c>
      <c r="G244" s="61">
        <v>45330</v>
      </c>
      <c r="L244">
        <v>660</v>
      </c>
      <c r="M244"/>
      <c r="N244"/>
      <c r="O244"/>
      <c r="P244"/>
      <c r="Q244">
        <v>74.3</v>
      </c>
      <c r="R244">
        <v>74.3</v>
      </c>
      <c r="S244"/>
      <c r="T244">
        <v>41</v>
      </c>
      <c r="U244">
        <v>1.73</v>
      </c>
      <c r="V244"/>
      <c r="W244">
        <v>41.5</v>
      </c>
      <c r="X244">
        <v>24.8</v>
      </c>
      <c r="Y244">
        <v>10.25</v>
      </c>
      <c r="Z244"/>
      <c r="AA244"/>
      <c r="AB244">
        <v>19.399999999999999</v>
      </c>
      <c r="AC244">
        <v>40</v>
      </c>
      <c r="AD244"/>
      <c r="AE244">
        <v>3.56</v>
      </c>
      <c r="AF244"/>
      <c r="AG244">
        <v>8.6</v>
      </c>
      <c r="AH244"/>
      <c r="AI244"/>
      <c r="AJ244">
        <v>179.5</v>
      </c>
      <c r="AK244"/>
      <c r="AL244">
        <v>3.34</v>
      </c>
      <c r="AM244"/>
      <c r="AN244"/>
      <c r="AO244"/>
      <c r="AP244"/>
      <c r="AQ244"/>
      <c r="AR244">
        <v>6.32</v>
      </c>
      <c r="AS244">
        <v>201</v>
      </c>
      <c r="AT244"/>
      <c r="AU244"/>
      <c r="AV244"/>
      <c r="AW244"/>
      <c r="AX244">
        <v>49.3</v>
      </c>
      <c r="AY244">
        <v>49.3</v>
      </c>
      <c r="AZ244">
        <v>36.9</v>
      </c>
      <c r="BA244"/>
      <c r="BB244"/>
      <c r="BC244"/>
      <c r="BD244">
        <v>49.2</v>
      </c>
      <c r="BE244"/>
      <c r="BF244">
        <v>40.5</v>
      </c>
      <c r="BG244">
        <v>1.7</v>
      </c>
      <c r="BH244">
        <v>23.4</v>
      </c>
      <c r="BI244">
        <v>0.4</v>
      </c>
      <c r="BJ244">
        <v>6.44</v>
      </c>
      <c r="BK244">
        <v>6.44</v>
      </c>
      <c r="BL244"/>
      <c r="BM244">
        <v>4.4800000000000004</v>
      </c>
      <c r="BN244">
        <v>0.48</v>
      </c>
      <c r="BO244"/>
      <c r="BP244">
        <v>3.65</v>
      </c>
      <c r="BQ244">
        <v>1.52</v>
      </c>
      <c r="BR244">
        <v>1.52</v>
      </c>
      <c r="BS244">
        <v>1.52</v>
      </c>
      <c r="BT244">
        <v>454</v>
      </c>
      <c r="BU244">
        <v>1.5</v>
      </c>
      <c r="BV244">
        <v>220</v>
      </c>
      <c r="BW244">
        <v>23</v>
      </c>
      <c r="BX244"/>
      <c r="BY244">
        <v>134</v>
      </c>
      <c r="CP244" s="49"/>
    </row>
    <row r="245" spans="2:94" x14ac:dyDescent="0.25">
      <c r="B245" t="s">
        <v>388</v>
      </c>
      <c r="C245" t="s">
        <v>119</v>
      </c>
      <c r="D245" t="s">
        <v>274</v>
      </c>
      <c r="E245" t="s">
        <v>275</v>
      </c>
      <c r="F245" s="61">
        <v>45278</v>
      </c>
      <c r="G245" s="61">
        <v>45330</v>
      </c>
      <c r="L245">
        <v>500</v>
      </c>
      <c r="M245"/>
      <c r="N245"/>
      <c r="O245"/>
      <c r="P245"/>
      <c r="Q245">
        <v>50.3</v>
      </c>
      <c r="R245">
        <v>50.3</v>
      </c>
      <c r="S245"/>
      <c r="T245">
        <v>54</v>
      </c>
      <c r="U245">
        <v>1.62</v>
      </c>
      <c r="V245"/>
      <c r="W245">
        <v>32.4</v>
      </c>
      <c r="X245">
        <v>18.55</v>
      </c>
      <c r="Y245">
        <v>8.2100000000000009</v>
      </c>
      <c r="Z245"/>
      <c r="AA245"/>
      <c r="AB245">
        <v>18.8</v>
      </c>
      <c r="AC245">
        <v>33.299999999999997</v>
      </c>
      <c r="AD245"/>
      <c r="AE245">
        <v>3.57</v>
      </c>
      <c r="AF245"/>
      <c r="AG245">
        <v>6.3</v>
      </c>
      <c r="AH245"/>
      <c r="AI245"/>
      <c r="AJ245">
        <v>156.5</v>
      </c>
      <c r="AK245"/>
      <c r="AL245">
        <v>2.42</v>
      </c>
      <c r="AM245"/>
      <c r="AN245"/>
      <c r="AO245"/>
      <c r="AP245"/>
      <c r="AQ245"/>
      <c r="AR245">
        <v>6.58</v>
      </c>
      <c r="AS245">
        <v>156</v>
      </c>
      <c r="AT245"/>
      <c r="AU245"/>
      <c r="AV245"/>
      <c r="AW245"/>
      <c r="AX245">
        <v>36.799999999999997</v>
      </c>
      <c r="AY245">
        <v>36.799999999999997</v>
      </c>
      <c r="AZ245">
        <v>39.700000000000003</v>
      </c>
      <c r="BA245"/>
      <c r="BB245"/>
      <c r="BC245"/>
      <c r="BD245">
        <v>48.1</v>
      </c>
      <c r="BE245"/>
      <c r="BF245">
        <v>31</v>
      </c>
      <c r="BG245">
        <v>1.4</v>
      </c>
      <c r="BH245">
        <v>25.8</v>
      </c>
      <c r="BI245">
        <v>0.4</v>
      </c>
      <c r="BJ245">
        <v>5.2</v>
      </c>
      <c r="BK245">
        <v>5.2</v>
      </c>
      <c r="BL245"/>
      <c r="BM245">
        <v>4.8499999999999996</v>
      </c>
      <c r="BN245">
        <v>0.48</v>
      </c>
      <c r="BO245"/>
      <c r="BP245">
        <v>2.69</v>
      </c>
      <c r="BQ245">
        <v>1.45</v>
      </c>
      <c r="BR245">
        <v>1.45</v>
      </c>
      <c r="BS245">
        <v>1.45</v>
      </c>
      <c r="BT245">
        <v>405</v>
      </c>
      <c r="BU245">
        <v>0.9</v>
      </c>
      <c r="BV245">
        <v>168.5</v>
      </c>
      <c r="BW245">
        <v>16.899999999999999</v>
      </c>
      <c r="BX245"/>
      <c r="BY245">
        <v>131</v>
      </c>
      <c r="CP245" s="49"/>
    </row>
    <row r="246" spans="2:94" x14ac:dyDescent="0.25">
      <c r="B246" t="s">
        <v>389</v>
      </c>
      <c r="C246" t="s">
        <v>119</v>
      </c>
      <c r="D246" t="s">
        <v>274</v>
      </c>
      <c r="E246" t="s">
        <v>275</v>
      </c>
      <c r="F246" s="61">
        <v>45278</v>
      </c>
      <c r="G246" s="61">
        <v>45330</v>
      </c>
      <c r="L246">
        <v>507</v>
      </c>
      <c r="M246"/>
      <c r="N246"/>
      <c r="O246"/>
      <c r="P246"/>
      <c r="Q246">
        <v>55.2</v>
      </c>
      <c r="R246">
        <v>55.2</v>
      </c>
      <c r="S246"/>
      <c r="T246">
        <v>42</v>
      </c>
      <c r="U246">
        <v>1.76</v>
      </c>
      <c r="V246"/>
      <c r="W246">
        <v>30.1</v>
      </c>
      <c r="X246">
        <v>16.899999999999999</v>
      </c>
      <c r="Y246">
        <v>7.76</v>
      </c>
      <c r="Z246"/>
      <c r="AA246"/>
      <c r="AB246">
        <v>20.3</v>
      </c>
      <c r="AC246">
        <v>34</v>
      </c>
      <c r="AD246"/>
      <c r="AE246">
        <v>3.64</v>
      </c>
      <c r="AF246"/>
      <c r="AG246">
        <v>5.96</v>
      </c>
      <c r="AH246"/>
      <c r="AI246"/>
      <c r="AJ246">
        <v>165</v>
      </c>
      <c r="AK246"/>
      <c r="AL246">
        <v>2.19</v>
      </c>
      <c r="AM246"/>
      <c r="AN246"/>
      <c r="AO246"/>
      <c r="AP246"/>
      <c r="AQ246"/>
      <c r="AR246">
        <v>6.64</v>
      </c>
      <c r="AS246">
        <v>165</v>
      </c>
      <c r="AT246"/>
      <c r="AU246"/>
      <c r="AV246"/>
      <c r="AW246"/>
      <c r="AX246">
        <v>38.299999999999997</v>
      </c>
      <c r="AY246">
        <v>38.299999999999997</v>
      </c>
      <c r="AZ246">
        <v>45.5</v>
      </c>
      <c r="BA246"/>
      <c r="BB246"/>
      <c r="BC246"/>
      <c r="BD246">
        <v>50.5</v>
      </c>
      <c r="BE246"/>
      <c r="BF246">
        <v>33.299999999999997</v>
      </c>
      <c r="BG246">
        <v>2</v>
      </c>
      <c r="BH246">
        <v>27.6</v>
      </c>
      <c r="BI246">
        <v>0.4</v>
      </c>
      <c r="BJ246">
        <v>5.1100000000000003</v>
      </c>
      <c r="BK246">
        <v>5.1100000000000003</v>
      </c>
      <c r="BL246"/>
      <c r="BM246">
        <v>4.9800000000000004</v>
      </c>
      <c r="BN246">
        <v>0.51</v>
      </c>
      <c r="BO246"/>
      <c r="BP246">
        <v>2.62</v>
      </c>
      <c r="BQ246">
        <v>1.51</v>
      </c>
      <c r="BR246">
        <v>1.51</v>
      </c>
      <c r="BS246">
        <v>1.51</v>
      </c>
      <c r="BT246">
        <v>376</v>
      </c>
      <c r="BU246">
        <v>0.9</v>
      </c>
      <c r="BV246">
        <v>170</v>
      </c>
      <c r="BW246">
        <v>14.9</v>
      </c>
      <c r="BX246"/>
      <c r="BY246">
        <v>143</v>
      </c>
      <c r="CP246" s="49"/>
    </row>
    <row r="247" spans="2:94" x14ac:dyDescent="0.25">
      <c r="B247" t="s">
        <v>390</v>
      </c>
      <c r="C247" t="s">
        <v>119</v>
      </c>
      <c r="D247" t="s">
        <v>274</v>
      </c>
      <c r="E247" t="s">
        <v>275</v>
      </c>
      <c r="F247" s="61">
        <v>45278</v>
      </c>
      <c r="G247" s="61">
        <v>45330</v>
      </c>
      <c r="L247">
        <v>499</v>
      </c>
      <c r="M247"/>
      <c r="N247"/>
      <c r="O247"/>
      <c r="P247"/>
      <c r="Q247">
        <v>41.4</v>
      </c>
      <c r="R247">
        <v>41.4</v>
      </c>
      <c r="S247"/>
      <c r="T247">
        <v>33</v>
      </c>
      <c r="U247">
        <v>1.46</v>
      </c>
      <c r="V247"/>
      <c r="W247">
        <v>106</v>
      </c>
      <c r="X247">
        <v>71.8</v>
      </c>
      <c r="Y247">
        <v>17.2</v>
      </c>
      <c r="Z247"/>
      <c r="AA247"/>
      <c r="AB247">
        <v>18.600000000000001</v>
      </c>
      <c r="AC247">
        <v>106</v>
      </c>
      <c r="AD247"/>
      <c r="AE247">
        <v>3.13</v>
      </c>
      <c r="AF247"/>
      <c r="AG247">
        <v>24.5</v>
      </c>
      <c r="AH247"/>
      <c r="AI247"/>
      <c r="AJ247">
        <v>464</v>
      </c>
      <c r="AK247"/>
      <c r="AL247">
        <v>8.52</v>
      </c>
      <c r="AM247"/>
      <c r="AN247"/>
      <c r="AO247"/>
      <c r="AP247"/>
      <c r="AQ247"/>
      <c r="AR247">
        <v>5.38</v>
      </c>
      <c r="AS247">
        <v>323</v>
      </c>
      <c r="AT247"/>
      <c r="AU247"/>
      <c r="AV247"/>
      <c r="AW247"/>
      <c r="AX247">
        <v>69.3</v>
      </c>
      <c r="AY247">
        <v>69.3</v>
      </c>
      <c r="AZ247">
        <v>44</v>
      </c>
      <c r="BA247"/>
      <c r="BB247"/>
      <c r="BC247"/>
      <c r="BD247">
        <v>38.299999999999997</v>
      </c>
      <c r="BE247"/>
      <c r="BF247">
        <v>66</v>
      </c>
      <c r="BG247">
        <v>1.2</v>
      </c>
      <c r="BH247">
        <v>34.799999999999997</v>
      </c>
      <c r="BI247">
        <v>0.3</v>
      </c>
      <c r="BJ247">
        <v>15.55</v>
      </c>
      <c r="BK247">
        <v>15.55</v>
      </c>
      <c r="BL247"/>
      <c r="BM247">
        <v>3.89</v>
      </c>
      <c r="BN247">
        <v>0.44</v>
      </c>
      <c r="BO247"/>
      <c r="BP247">
        <v>9.41</v>
      </c>
      <c r="BQ247">
        <v>1.91</v>
      </c>
      <c r="BR247">
        <v>1.91</v>
      </c>
      <c r="BS247">
        <v>1.91</v>
      </c>
      <c r="BT247">
        <v>310</v>
      </c>
      <c r="BU247">
        <v>0.9</v>
      </c>
      <c r="BV247">
        <v>1005</v>
      </c>
      <c r="BW247">
        <v>54.8</v>
      </c>
      <c r="BX247"/>
      <c r="BY247">
        <v>120</v>
      </c>
      <c r="CP247" s="49"/>
    </row>
    <row r="248" spans="2:94" x14ac:dyDescent="0.25">
      <c r="B248" t="s">
        <v>391</v>
      </c>
      <c r="C248" t="s">
        <v>119</v>
      </c>
      <c r="D248" t="s">
        <v>274</v>
      </c>
      <c r="E248" t="s">
        <v>275</v>
      </c>
      <c r="F248" s="61">
        <v>45278</v>
      </c>
      <c r="G248" s="61">
        <v>45330</v>
      </c>
      <c r="L248">
        <v>419</v>
      </c>
      <c r="M248"/>
      <c r="N248"/>
      <c r="O248"/>
      <c r="P248"/>
      <c r="Q248">
        <v>59.7</v>
      </c>
      <c r="R248">
        <v>59.7</v>
      </c>
      <c r="S248"/>
      <c r="T248">
        <v>64</v>
      </c>
      <c r="U248">
        <v>1.56</v>
      </c>
      <c r="V248"/>
      <c r="W248">
        <v>3.95</v>
      </c>
      <c r="X248">
        <v>2.2000000000000002</v>
      </c>
      <c r="Y248">
        <v>0.96</v>
      </c>
      <c r="Z248"/>
      <c r="AA248"/>
      <c r="AB248">
        <v>8.9</v>
      </c>
      <c r="AC248">
        <v>4.42</v>
      </c>
      <c r="AD248"/>
      <c r="AE248">
        <v>11.25</v>
      </c>
      <c r="AF248"/>
      <c r="AG248">
        <v>0.76</v>
      </c>
      <c r="AH248"/>
      <c r="AI248"/>
      <c r="AJ248">
        <v>29.7</v>
      </c>
      <c r="AK248"/>
      <c r="AL248">
        <v>0.31</v>
      </c>
      <c r="AM248"/>
      <c r="AN248"/>
      <c r="AO248"/>
      <c r="AP248"/>
      <c r="AQ248"/>
      <c r="AR248">
        <v>9.66</v>
      </c>
      <c r="AS248">
        <v>28.4</v>
      </c>
      <c r="AT248"/>
      <c r="AU248"/>
      <c r="AV248"/>
      <c r="AW248"/>
      <c r="AX248">
        <v>7.23</v>
      </c>
      <c r="AY248">
        <v>7.23</v>
      </c>
      <c r="AZ248">
        <v>49.9</v>
      </c>
      <c r="BA248"/>
      <c r="BB248"/>
      <c r="BC248"/>
      <c r="BD248">
        <v>9.6</v>
      </c>
      <c r="BE248"/>
      <c r="BF248">
        <v>4.7699999999999996</v>
      </c>
      <c r="BG248">
        <v>1.5</v>
      </c>
      <c r="BH248">
        <v>46.7</v>
      </c>
      <c r="BI248">
        <v>0.7</v>
      </c>
      <c r="BJ248">
        <v>0.65</v>
      </c>
      <c r="BK248">
        <v>0.65</v>
      </c>
      <c r="BL248"/>
      <c r="BM248">
        <v>12.6</v>
      </c>
      <c r="BN248">
        <v>0.41</v>
      </c>
      <c r="BO248"/>
      <c r="BP248">
        <v>0.35</v>
      </c>
      <c r="BQ248">
        <v>2.34</v>
      </c>
      <c r="BR248">
        <v>2.34</v>
      </c>
      <c r="BS248">
        <v>2.34</v>
      </c>
      <c r="BT248">
        <v>79</v>
      </c>
      <c r="BU248">
        <v>4.5999999999999996</v>
      </c>
      <c r="BV248">
        <v>23.7</v>
      </c>
      <c r="BW248">
        <v>2.4300000000000002</v>
      </c>
      <c r="BX248"/>
      <c r="BY248">
        <v>478</v>
      </c>
      <c r="CP248" s="49"/>
    </row>
    <row r="249" spans="2:94" x14ac:dyDescent="0.25">
      <c r="B249" t="s">
        <v>392</v>
      </c>
      <c r="C249" t="s">
        <v>119</v>
      </c>
      <c r="D249" t="s">
        <v>274</v>
      </c>
      <c r="E249" t="s">
        <v>275</v>
      </c>
      <c r="F249" s="61">
        <v>45278</v>
      </c>
      <c r="G249" s="61">
        <v>45330</v>
      </c>
      <c r="L249">
        <v>389</v>
      </c>
      <c r="M249"/>
      <c r="N249"/>
      <c r="O249"/>
      <c r="P249"/>
      <c r="Q249">
        <v>58.6</v>
      </c>
      <c r="R249">
        <v>58.6</v>
      </c>
      <c r="S249"/>
      <c r="T249">
        <v>68</v>
      </c>
      <c r="U249">
        <v>1.51</v>
      </c>
      <c r="V249"/>
      <c r="W249">
        <v>3.19</v>
      </c>
      <c r="X249">
        <v>1.84</v>
      </c>
      <c r="Y249">
        <v>0.6</v>
      </c>
      <c r="Z249"/>
      <c r="AA249"/>
      <c r="AB249">
        <v>8.9</v>
      </c>
      <c r="AC249">
        <v>3.74</v>
      </c>
      <c r="AD249"/>
      <c r="AE249">
        <v>10</v>
      </c>
      <c r="AF249"/>
      <c r="AG249">
        <v>0.65</v>
      </c>
      <c r="AH249"/>
      <c r="AI249"/>
      <c r="AJ249">
        <v>26.8</v>
      </c>
      <c r="AK249"/>
      <c r="AL249">
        <v>0.3</v>
      </c>
      <c r="AM249"/>
      <c r="AN249"/>
      <c r="AO249"/>
      <c r="AP249"/>
      <c r="AQ249"/>
      <c r="AR249">
        <v>10</v>
      </c>
      <c r="AS249">
        <v>25.2</v>
      </c>
      <c r="AT249"/>
      <c r="AU249"/>
      <c r="AV249"/>
      <c r="AW249"/>
      <c r="AX249">
        <v>6.35</v>
      </c>
      <c r="AY249">
        <v>6.35</v>
      </c>
      <c r="AZ249">
        <v>48.5</v>
      </c>
      <c r="BA249"/>
      <c r="BB249"/>
      <c r="BC249"/>
      <c r="BD249">
        <v>11.2</v>
      </c>
      <c r="BE249"/>
      <c r="BF249">
        <v>5.09</v>
      </c>
      <c r="BG249">
        <v>1.5</v>
      </c>
      <c r="BH249">
        <v>44.3</v>
      </c>
      <c r="BI249">
        <v>0.7</v>
      </c>
      <c r="BJ249">
        <v>0.6</v>
      </c>
      <c r="BK249">
        <v>0.6</v>
      </c>
      <c r="BL249"/>
      <c r="BM249">
        <v>12.25</v>
      </c>
      <c r="BN249">
        <v>0.43</v>
      </c>
      <c r="BO249"/>
      <c r="BP249">
        <v>0.28999999999999998</v>
      </c>
      <c r="BQ249">
        <v>2.5</v>
      </c>
      <c r="BR249">
        <v>2.5</v>
      </c>
      <c r="BS249">
        <v>2.5</v>
      </c>
      <c r="BT249">
        <v>88</v>
      </c>
      <c r="BU249">
        <v>4.2</v>
      </c>
      <c r="BV249">
        <v>19.2</v>
      </c>
      <c r="BW249">
        <v>2.09</v>
      </c>
      <c r="BX249"/>
      <c r="BY249">
        <v>456</v>
      </c>
      <c r="CP249" s="49"/>
    </row>
    <row r="250" spans="2:94" x14ac:dyDescent="0.25">
      <c r="B250" t="s">
        <v>393</v>
      </c>
      <c r="C250" t="s">
        <v>119</v>
      </c>
      <c r="D250" t="s">
        <v>274</v>
      </c>
      <c r="E250" t="s">
        <v>275</v>
      </c>
      <c r="F250" s="61">
        <v>45278</v>
      </c>
      <c r="G250" s="61">
        <v>45330</v>
      </c>
      <c r="L250">
        <v>362</v>
      </c>
      <c r="M250"/>
      <c r="N250"/>
      <c r="O250"/>
      <c r="P250"/>
      <c r="Q250">
        <v>41</v>
      </c>
      <c r="R250">
        <v>41</v>
      </c>
      <c r="S250"/>
      <c r="T250">
        <v>35</v>
      </c>
      <c r="U250">
        <v>0.97</v>
      </c>
      <c r="V250"/>
      <c r="W250">
        <v>2.42</v>
      </c>
      <c r="X250">
        <v>1.54</v>
      </c>
      <c r="Y250">
        <v>0.56999999999999995</v>
      </c>
      <c r="Z250"/>
      <c r="AA250"/>
      <c r="AB250">
        <v>5.4</v>
      </c>
      <c r="AC250">
        <v>2.75</v>
      </c>
      <c r="AD250"/>
      <c r="AE250">
        <v>7</v>
      </c>
      <c r="AF250"/>
      <c r="AG250">
        <v>0.47</v>
      </c>
      <c r="AH250"/>
      <c r="AI250"/>
      <c r="AJ250">
        <v>19.100000000000001</v>
      </c>
      <c r="AK250"/>
      <c r="AL250">
        <v>0.18</v>
      </c>
      <c r="AM250"/>
      <c r="AN250"/>
      <c r="AO250"/>
      <c r="AP250"/>
      <c r="AQ250"/>
      <c r="AR250">
        <v>5.95</v>
      </c>
      <c r="AS250">
        <v>18.100000000000001</v>
      </c>
      <c r="AT250"/>
      <c r="AU250"/>
      <c r="AV250"/>
      <c r="AW250"/>
      <c r="AX250">
        <v>4.49</v>
      </c>
      <c r="AY250">
        <v>4.49</v>
      </c>
      <c r="AZ250">
        <v>41</v>
      </c>
      <c r="BA250"/>
      <c r="BB250"/>
      <c r="BC250"/>
      <c r="BD250">
        <v>7.1</v>
      </c>
      <c r="BE250"/>
      <c r="BF250">
        <v>3.53</v>
      </c>
      <c r="BG250">
        <v>0.9</v>
      </c>
      <c r="BH250">
        <v>42.9</v>
      </c>
      <c r="BI250">
        <v>0.4</v>
      </c>
      <c r="BJ250">
        <v>0.41</v>
      </c>
      <c r="BK250">
        <v>0.41</v>
      </c>
      <c r="BL250"/>
      <c r="BM250">
        <v>8.64</v>
      </c>
      <c r="BN250">
        <v>0.25</v>
      </c>
      <c r="BO250"/>
      <c r="BP250">
        <v>0.21</v>
      </c>
      <c r="BQ250">
        <v>1.58</v>
      </c>
      <c r="BR250">
        <v>1.58</v>
      </c>
      <c r="BS250">
        <v>1.58</v>
      </c>
      <c r="BT250">
        <v>41</v>
      </c>
      <c r="BU250">
        <v>3.1</v>
      </c>
      <c r="BV250">
        <v>14.2</v>
      </c>
      <c r="BW250">
        <v>1.26</v>
      </c>
      <c r="BX250"/>
      <c r="BY250">
        <v>306</v>
      </c>
      <c r="CP250" s="49"/>
    </row>
    <row r="251" spans="2:94" x14ac:dyDescent="0.25">
      <c r="B251" t="s">
        <v>394</v>
      </c>
      <c r="C251" t="s">
        <v>119</v>
      </c>
      <c r="D251" t="s">
        <v>274</v>
      </c>
      <c r="E251" t="s">
        <v>275</v>
      </c>
      <c r="F251" s="61">
        <v>45278</v>
      </c>
      <c r="G251" s="61">
        <v>45330</v>
      </c>
      <c r="L251">
        <v>670</v>
      </c>
      <c r="M251"/>
      <c r="N251"/>
      <c r="O251"/>
      <c r="P251"/>
      <c r="Q251">
        <v>64.2</v>
      </c>
      <c r="R251">
        <v>64.2</v>
      </c>
      <c r="S251"/>
      <c r="T251">
        <v>48</v>
      </c>
      <c r="U251">
        <v>2.56</v>
      </c>
      <c r="V251"/>
      <c r="W251">
        <v>4.47</v>
      </c>
      <c r="X251">
        <v>2.37</v>
      </c>
      <c r="Y251">
        <v>1.08</v>
      </c>
      <c r="Z251"/>
      <c r="AA251"/>
      <c r="AB251">
        <v>11.6</v>
      </c>
      <c r="AC251">
        <v>4.58</v>
      </c>
      <c r="AD251"/>
      <c r="AE251">
        <v>7.35</v>
      </c>
      <c r="AF251"/>
      <c r="AG251">
        <v>0.8</v>
      </c>
      <c r="AH251"/>
      <c r="AI251"/>
      <c r="AJ251">
        <v>31.3</v>
      </c>
      <c r="AK251"/>
      <c r="AL251">
        <v>0.35</v>
      </c>
      <c r="AM251"/>
      <c r="AN251"/>
      <c r="AO251"/>
      <c r="AP251"/>
      <c r="AQ251"/>
      <c r="AR251">
        <v>8.35</v>
      </c>
      <c r="AS251">
        <v>31</v>
      </c>
      <c r="AT251"/>
      <c r="AU251"/>
      <c r="AV251"/>
      <c r="AW251"/>
      <c r="AX251">
        <v>7.26</v>
      </c>
      <c r="AY251">
        <v>7.26</v>
      </c>
      <c r="AZ251">
        <v>85.6</v>
      </c>
      <c r="BA251"/>
      <c r="BB251"/>
      <c r="BC251"/>
      <c r="BD251">
        <v>9.3000000000000007</v>
      </c>
      <c r="BE251"/>
      <c r="BF251">
        <v>6.03</v>
      </c>
      <c r="BG251">
        <v>1.8</v>
      </c>
      <c r="BH251">
        <v>74.5</v>
      </c>
      <c r="BI251">
        <v>0.6</v>
      </c>
      <c r="BJ251">
        <v>0.76</v>
      </c>
      <c r="BK251">
        <v>0.76</v>
      </c>
      <c r="BL251"/>
      <c r="BM251">
        <v>10.7</v>
      </c>
      <c r="BN251">
        <v>0.33</v>
      </c>
      <c r="BO251"/>
      <c r="BP251">
        <v>0.37</v>
      </c>
      <c r="BQ251">
        <v>2.2400000000000002</v>
      </c>
      <c r="BR251">
        <v>2.2400000000000002</v>
      </c>
      <c r="BS251">
        <v>2.2400000000000002</v>
      </c>
      <c r="BT251">
        <v>64</v>
      </c>
      <c r="BU251">
        <v>4.4000000000000004</v>
      </c>
      <c r="BV251">
        <v>23.8</v>
      </c>
      <c r="BW251">
        <v>2.59</v>
      </c>
      <c r="BX251"/>
      <c r="BY251">
        <v>318</v>
      </c>
      <c r="CP251" s="49"/>
    </row>
    <row r="252" spans="2:94" x14ac:dyDescent="0.25">
      <c r="B252" t="s">
        <v>395</v>
      </c>
      <c r="C252" t="s">
        <v>119</v>
      </c>
      <c r="D252" t="s">
        <v>274</v>
      </c>
      <c r="E252" t="s">
        <v>275</v>
      </c>
      <c r="F252" s="61">
        <v>45278</v>
      </c>
      <c r="G252" s="61">
        <v>45330</v>
      </c>
      <c r="L252">
        <v>612</v>
      </c>
      <c r="M252"/>
      <c r="N252"/>
      <c r="O252"/>
      <c r="P252"/>
      <c r="Q252">
        <v>81.2</v>
      </c>
      <c r="R252">
        <v>81.2</v>
      </c>
      <c r="S252"/>
      <c r="T252">
        <v>70</v>
      </c>
      <c r="U252">
        <v>7.79</v>
      </c>
      <c r="V252"/>
      <c r="W252">
        <v>7.01</v>
      </c>
      <c r="X252">
        <v>3.76</v>
      </c>
      <c r="Y252">
        <v>1.56</v>
      </c>
      <c r="Z252"/>
      <c r="AA252"/>
      <c r="AB252">
        <v>19.3</v>
      </c>
      <c r="AC252">
        <v>6.89</v>
      </c>
      <c r="AD252"/>
      <c r="AE252">
        <v>7.72</v>
      </c>
      <c r="AF252"/>
      <c r="AG252">
        <v>1.33</v>
      </c>
      <c r="AH252"/>
      <c r="AI252"/>
      <c r="AJ252">
        <v>41</v>
      </c>
      <c r="AK252"/>
      <c r="AL252">
        <v>0.54</v>
      </c>
      <c r="AM252"/>
      <c r="AN252"/>
      <c r="AO252"/>
      <c r="AP252"/>
      <c r="AQ252"/>
      <c r="AR252">
        <v>12.3</v>
      </c>
      <c r="AS252">
        <v>40</v>
      </c>
      <c r="AT252"/>
      <c r="AU252"/>
      <c r="AV252"/>
      <c r="AW252"/>
      <c r="AX252">
        <v>9.74</v>
      </c>
      <c r="AY252">
        <v>9.74</v>
      </c>
      <c r="AZ252">
        <v>128.5</v>
      </c>
      <c r="BA252"/>
      <c r="BB252"/>
      <c r="BC252"/>
      <c r="BD252">
        <v>13.7</v>
      </c>
      <c r="BE252"/>
      <c r="BF252">
        <v>7.87</v>
      </c>
      <c r="BG252">
        <v>2.6</v>
      </c>
      <c r="BH252">
        <v>63.8</v>
      </c>
      <c r="BI252">
        <v>0.9</v>
      </c>
      <c r="BJ252">
        <v>1.1200000000000001</v>
      </c>
      <c r="BK252">
        <v>1.1200000000000001</v>
      </c>
      <c r="BL252"/>
      <c r="BM252">
        <v>13</v>
      </c>
      <c r="BN252">
        <v>0.43</v>
      </c>
      <c r="BO252"/>
      <c r="BP252">
        <v>0.57999999999999996</v>
      </c>
      <c r="BQ252">
        <v>3.36</v>
      </c>
      <c r="BR252">
        <v>3.36</v>
      </c>
      <c r="BS252">
        <v>3.36</v>
      </c>
      <c r="BT252">
        <v>82</v>
      </c>
      <c r="BU252">
        <v>2.6</v>
      </c>
      <c r="BV252">
        <v>38.700000000000003</v>
      </c>
      <c r="BW252">
        <v>3.85</v>
      </c>
      <c r="BX252"/>
      <c r="BY252">
        <v>311</v>
      </c>
      <c r="CP252" s="49"/>
    </row>
    <row r="253" spans="2:94" x14ac:dyDescent="0.25">
      <c r="B253" t="s">
        <v>396</v>
      </c>
      <c r="C253" t="s">
        <v>119</v>
      </c>
      <c r="D253" t="s">
        <v>274</v>
      </c>
      <c r="E253" t="s">
        <v>275</v>
      </c>
      <c r="F253" s="61">
        <v>45278</v>
      </c>
      <c r="G253" s="61">
        <v>45330</v>
      </c>
      <c r="L253">
        <v>719</v>
      </c>
      <c r="M253"/>
      <c r="N253"/>
      <c r="O253"/>
      <c r="P253"/>
      <c r="Q253">
        <v>81.8</v>
      </c>
      <c r="R253">
        <v>81.8</v>
      </c>
      <c r="S253"/>
      <c r="T253">
        <v>63</v>
      </c>
      <c r="U253">
        <v>7.23</v>
      </c>
      <c r="V253"/>
      <c r="W253">
        <v>5.71</v>
      </c>
      <c r="X253">
        <v>2.95</v>
      </c>
      <c r="Y253">
        <v>1.41</v>
      </c>
      <c r="Z253"/>
      <c r="AA253"/>
      <c r="AB253">
        <v>18.899999999999999</v>
      </c>
      <c r="AC253">
        <v>5.94</v>
      </c>
      <c r="AD253"/>
      <c r="AE253">
        <v>8.17</v>
      </c>
      <c r="AF253"/>
      <c r="AG253">
        <v>1.06</v>
      </c>
      <c r="AH253"/>
      <c r="AI253"/>
      <c r="AJ253">
        <v>38.4</v>
      </c>
      <c r="AK253"/>
      <c r="AL253">
        <v>0.4</v>
      </c>
      <c r="AM253"/>
      <c r="AN253"/>
      <c r="AO253"/>
      <c r="AP253"/>
      <c r="AQ253"/>
      <c r="AR253">
        <v>12.65</v>
      </c>
      <c r="AS253">
        <v>36.4</v>
      </c>
      <c r="AT253"/>
      <c r="AU253"/>
      <c r="AV253"/>
      <c r="AW253"/>
      <c r="AX253">
        <v>9.25</v>
      </c>
      <c r="AY253">
        <v>9.25</v>
      </c>
      <c r="AZ253">
        <v>138</v>
      </c>
      <c r="BA253"/>
      <c r="BB253"/>
      <c r="BC253"/>
      <c r="BD253">
        <v>12</v>
      </c>
      <c r="BE253"/>
      <c r="BF253">
        <v>7.38</v>
      </c>
      <c r="BG253">
        <v>2.8</v>
      </c>
      <c r="BH253">
        <v>83.1</v>
      </c>
      <c r="BI253">
        <v>0.9</v>
      </c>
      <c r="BJ253">
        <v>0.93</v>
      </c>
      <c r="BK253">
        <v>0.93</v>
      </c>
      <c r="BL253"/>
      <c r="BM253">
        <v>13.4</v>
      </c>
      <c r="BN253">
        <v>0.42</v>
      </c>
      <c r="BO253"/>
      <c r="BP253">
        <v>0.44</v>
      </c>
      <c r="BQ253">
        <v>3.36</v>
      </c>
      <c r="BR253">
        <v>3.36</v>
      </c>
      <c r="BS253">
        <v>3.36</v>
      </c>
      <c r="BT253">
        <v>71</v>
      </c>
      <c r="BU253">
        <v>2.1</v>
      </c>
      <c r="BV253">
        <v>32.299999999999997</v>
      </c>
      <c r="BW253">
        <v>3.23</v>
      </c>
      <c r="BX253"/>
      <c r="BY253">
        <v>337</v>
      </c>
      <c r="CP253" s="49"/>
    </row>
    <row r="254" spans="2:94" x14ac:dyDescent="0.25">
      <c r="B254" t="s">
        <v>397</v>
      </c>
      <c r="C254" t="s">
        <v>119</v>
      </c>
      <c r="D254" t="s">
        <v>274</v>
      </c>
      <c r="E254" t="s">
        <v>275</v>
      </c>
      <c r="F254" s="61">
        <v>45278</v>
      </c>
      <c r="G254" s="61">
        <v>45330</v>
      </c>
      <c r="L254">
        <v>744</v>
      </c>
      <c r="M254"/>
      <c r="N254"/>
      <c r="O254"/>
      <c r="P254"/>
      <c r="Q254">
        <v>88.4</v>
      </c>
      <c r="R254">
        <v>88.4</v>
      </c>
      <c r="S254"/>
      <c r="T254">
        <v>72</v>
      </c>
      <c r="U254">
        <v>8.4600000000000009</v>
      </c>
      <c r="V254"/>
      <c r="W254">
        <v>6.54</v>
      </c>
      <c r="X254">
        <v>3.69</v>
      </c>
      <c r="Y254">
        <v>1.54</v>
      </c>
      <c r="Z254"/>
      <c r="AA254"/>
      <c r="AB254">
        <v>21.1</v>
      </c>
      <c r="AC254">
        <v>6.8</v>
      </c>
      <c r="AD254"/>
      <c r="AE254">
        <v>8.93</v>
      </c>
      <c r="AF254"/>
      <c r="AG254">
        <v>1.17</v>
      </c>
      <c r="AH254"/>
      <c r="AI254"/>
      <c r="AJ254">
        <v>41.4</v>
      </c>
      <c r="AK254"/>
      <c r="AL254">
        <v>0.55000000000000004</v>
      </c>
      <c r="AM254"/>
      <c r="AN254"/>
      <c r="AO254"/>
      <c r="AP254"/>
      <c r="AQ254"/>
      <c r="AR254">
        <v>13.45</v>
      </c>
      <c r="AS254">
        <v>39.6</v>
      </c>
      <c r="AT254"/>
      <c r="AU254"/>
      <c r="AV254"/>
      <c r="AW254"/>
      <c r="AX254">
        <v>10.3</v>
      </c>
      <c r="AY254">
        <v>10.3</v>
      </c>
      <c r="AZ254">
        <v>145</v>
      </c>
      <c r="BA254"/>
      <c r="BB254"/>
      <c r="BC254"/>
      <c r="BD254">
        <v>13.1</v>
      </c>
      <c r="BE254"/>
      <c r="BF254">
        <v>8.17</v>
      </c>
      <c r="BG254">
        <v>2.9</v>
      </c>
      <c r="BH254">
        <v>80.3</v>
      </c>
      <c r="BI254">
        <v>1</v>
      </c>
      <c r="BJ254">
        <v>1.1000000000000001</v>
      </c>
      <c r="BK254">
        <v>1.1000000000000001</v>
      </c>
      <c r="BL254"/>
      <c r="BM254">
        <v>13.85</v>
      </c>
      <c r="BN254">
        <v>0.45</v>
      </c>
      <c r="BO254"/>
      <c r="BP254">
        <v>0.56000000000000005</v>
      </c>
      <c r="BQ254">
        <v>3.66</v>
      </c>
      <c r="BR254">
        <v>3.66</v>
      </c>
      <c r="BS254">
        <v>3.66</v>
      </c>
      <c r="BT254">
        <v>81</v>
      </c>
      <c r="BU254">
        <v>2.1</v>
      </c>
      <c r="BV254">
        <v>35.5</v>
      </c>
      <c r="BW254">
        <v>3.54</v>
      </c>
      <c r="BX254"/>
      <c r="BY254">
        <v>353</v>
      </c>
      <c r="CP254" s="49"/>
    </row>
    <row r="255" spans="2:94" x14ac:dyDescent="0.25">
      <c r="B255" t="s">
        <v>398</v>
      </c>
      <c r="C255" t="s">
        <v>119</v>
      </c>
      <c r="D255" t="s">
        <v>274</v>
      </c>
      <c r="E255" t="s">
        <v>275</v>
      </c>
      <c r="F255" s="61">
        <v>45278</v>
      </c>
      <c r="G255" s="61">
        <v>45330</v>
      </c>
      <c r="L255">
        <v>584</v>
      </c>
      <c r="M255"/>
      <c r="N255"/>
      <c r="O255"/>
      <c r="P255"/>
      <c r="Q255">
        <v>55.9</v>
      </c>
      <c r="R255">
        <v>55.9</v>
      </c>
      <c r="S255"/>
      <c r="T255">
        <v>39</v>
      </c>
      <c r="U255">
        <v>2.56</v>
      </c>
      <c r="V255"/>
      <c r="W255">
        <v>3.35</v>
      </c>
      <c r="X255">
        <v>1.86</v>
      </c>
      <c r="Y255">
        <v>0.81</v>
      </c>
      <c r="Z255"/>
      <c r="AA255"/>
      <c r="AB255">
        <v>10</v>
      </c>
      <c r="AC255">
        <v>3.81</v>
      </c>
      <c r="AD255"/>
      <c r="AE255">
        <v>6.07</v>
      </c>
      <c r="AF255"/>
      <c r="AG255">
        <v>0.6</v>
      </c>
      <c r="AH255"/>
      <c r="AI255"/>
      <c r="AJ255">
        <v>24.5</v>
      </c>
      <c r="AK255"/>
      <c r="AL255">
        <v>0.27</v>
      </c>
      <c r="AM255"/>
      <c r="AN255"/>
      <c r="AO255"/>
      <c r="AP255"/>
      <c r="AQ255"/>
      <c r="AR255">
        <v>6.28</v>
      </c>
      <c r="AS255">
        <v>23.5</v>
      </c>
      <c r="AT255"/>
      <c r="AU255"/>
      <c r="AV255"/>
      <c r="AW255"/>
      <c r="AX255">
        <v>6.07</v>
      </c>
      <c r="AY255">
        <v>6.07</v>
      </c>
      <c r="AZ255">
        <v>76.099999999999994</v>
      </c>
      <c r="BA255"/>
      <c r="BB255"/>
      <c r="BC255"/>
      <c r="BD255">
        <v>6.3</v>
      </c>
      <c r="BE255"/>
      <c r="BF255">
        <v>4.66</v>
      </c>
      <c r="BG255">
        <v>1.3</v>
      </c>
      <c r="BH255">
        <v>71</v>
      </c>
      <c r="BI255">
        <v>0.4</v>
      </c>
      <c r="BJ255">
        <v>0.56000000000000005</v>
      </c>
      <c r="BK255">
        <v>0.56000000000000005</v>
      </c>
      <c r="BL255"/>
      <c r="BM255">
        <v>8.58</v>
      </c>
      <c r="BN255">
        <v>0.23</v>
      </c>
      <c r="BO255"/>
      <c r="BP255">
        <v>0.25</v>
      </c>
      <c r="BQ255">
        <v>1.79</v>
      </c>
      <c r="BR255">
        <v>1.79</v>
      </c>
      <c r="BS255">
        <v>1.79</v>
      </c>
      <c r="BT255">
        <v>42</v>
      </c>
      <c r="BU255">
        <v>5.7</v>
      </c>
      <c r="BV255">
        <v>17.2</v>
      </c>
      <c r="BW255">
        <v>1.84</v>
      </c>
      <c r="BX255"/>
      <c r="BY255">
        <v>249</v>
      </c>
      <c r="CP255" s="49"/>
    </row>
    <row r="256" spans="2:94" x14ac:dyDescent="0.25">
      <c r="B256" t="s">
        <v>399</v>
      </c>
      <c r="C256" t="s">
        <v>119</v>
      </c>
      <c r="D256" t="s">
        <v>274</v>
      </c>
      <c r="E256" t="s">
        <v>275</v>
      </c>
      <c r="F256" s="61">
        <v>45278</v>
      </c>
      <c r="G256" s="61">
        <v>45330</v>
      </c>
      <c r="L256">
        <v>676</v>
      </c>
      <c r="M256"/>
      <c r="N256"/>
      <c r="O256"/>
      <c r="P256"/>
      <c r="Q256">
        <v>69.3</v>
      </c>
      <c r="R256">
        <v>69.3</v>
      </c>
      <c r="S256"/>
      <c r="T256">
        <v>49</v>
      </c>
      <c r="U256">
        <v>2.57</v>
      </c>
      <c r="V256"/>
      <c r="W256">
        <v>3.9</v>
      </c>
      <c r="X256">
        <v>2.2799999999999998</v>
      </c>
      <c r="Y256">
        <v>1.02</v>
      </c>
      <c r="Z256"/>
      <c r="AA256"/>
      <c r="AB256">
        <v>11.4</v>
      </c>
      <c r="AC256">
        <v>4.45</v>
      </c>
      <c r="AD256"/>
      <c r="AE256">
        <v>8.0299999999999994</v>
      </c>
      <c r="AF256"/>
      <c r="AG256">
        <v>0.73</v>
      </c>
      <c r="AH256"/>
      <c r="AI256"/>
      <c r="AJ256">
        <v>30.6</v>
      </c>
      <c r="AK256"/>
      <c r="AL256">
        <v>0.3</v>
      </c>
      <c r="AM256"/>
      <c r="AN256"/>
      <c r="AO256"/>
      <c r="AP256"/>
      <c r="AQ256"/>
      <c r="AR256">
        <v>8.56</v>
      </c>
      <c r="AS256">
        <v>29.9</v>
      </c>
      <c r="AT256"/>
      <c r="AU256"/>
      <c r="AV256"/>
      <c r="AW256"/>
      <c r="AX256">
        <v>7.42</v>
      </c>
      <c r="AY256">
        <v>7.42</v>
      </c>
      <c r="AZ256">
        <v>81.599999999999994</v>
      </c>
      <c r="BA256"/>
      <c r="BB256"/>
      <c r="BC256"/>
      <c r="BD256">
        <v>7.3</v>
      </c>
      <c r="BE256"/>
      <c r="BF256">
        <v>5.73</v>
      </c>
      <c r="BG256">
        <v>1.6</v>
      </c>
      <c r="BH256">
        <v>74.8</v>
      </c>
      <c r="BI256">
        <v>0.5</v>
      </c>
      <c r="BJ256">
        <v>0.7</v>
      </c>
      <c r="BK256">
        <v>0.7</v>
      </c>
      <c r="BL256"/>
      <c r="BM256">
        <v>11.6</v>
      </c>
      <c r="BN256">
        <v>0.32</v>
      </c>
      <c r="BO256"/>
      <c r="BP256">
        <v>0.3</v>
      </c>
      <c r="BQ256">
        <v>2.2000000000000002</v>
      </c>
      <c r="BR256">
        <v>2.2000000000000002</v>
      </c>
      <c r="BS256">
        <v>2.2000000000000002</v>
      </c>
      <c r="BT256">
        <v>54</v>
      </c>
      <c r="BU256">
        <v>5</v>
      </c>
      <c r="BV256">
        <v>21.2</v>
      </c>
      <c r="BW256">
        <v>2.23</v>
      </c>
      <c r="BX256"/>
      <c r="BY256">
        <v>341</v>
      </c>
      <c r="CP256" s="49"/>
    </row>
    <row r="257" spans="2:94" x14ac:dyDescent="0.25">
      <c r="B257" t="s">
        <v>400</v>
      </c>
      <c r="C257" t="s">
        <v>119</v>
      </c>
      <c r="D257" t="s">
        <v>274</v>
      </c>
      <c r="E257" t="s">
        <v>275</v>
      </c>
      <c r="F257" s="61">
        <v>45278</v>
      </c>
      <c r="G257" s="61">
        <v>45330</v>
      </c>
      <c r="L257">
        <v>698</v>
      </c>
      <c r="M257"/>
      <c r="N257"/>
      <c r="O257"/>
      <c r="P257"/>
      <c r="Q257">
        <v>58.9</v>
      </c>
      <c r="R257">
        <v>58.9</v>
      </c>
      <c r="S257"/>
      <c r="T257">
        <v>35</v>
      </c>
      <c r="U257">
        <v>2.17</v>
      </c>
      <c r="V257"/>
      <c r="W257">
        <v>3.31</v>
      </c>
      <c r="X257">
        <v>1.69</v>
      </c>
      <c r="Y257">
        <v>0.89</v>
      </c>
      <c r="Z257"/>
      <c r="AA257"/>
      <c r="AB257">
        <v>10.1</v>
      </c>
      <c r="AC257">
        <v>3.8</v>
      </c>
      <c r="AD257"/>
      <c r="AE257">
        <v>6.96</v>
      </c>
      <c r="AF257"/>
      <c r="AG257">
        <v>0.65</v>
      </c>
      <c r="AH257"/>
      <c r="AI257"/>
      <c r="AJ257">
        <v>25.6</v>
      </c>
      <c r="AK257"/>
      <c r="AL257">
        <v>0.26</v>
      </c>
      <c r="AM257"/>
      <c r="AN257"/>
      <c r="AO257"/>
      <c r="AP257"/>
      <c r="AQ257"/>
      <c r="AR257">
        <v>8.92</v>
      </c>
      <c r="AS257">
        <v>23.6</v>
      </c>
      <c r="AT257"/>
      <c r="AU257"/>
      <c r="AV257"/>
      <c r="AW257"/>
      <c r="AX257">
        <v>5.97</v>
      </c>
      <c r="AY257">
        <v>5.97</v>
      </c>
      <c r="AZ257">
        <v>81.599999999999994</v>
      </c>
      <c r="BA257"/>
      <c r="BB257"/>
      <c r="BC257"/>
      <c r="BD257">
        <v>6.6</v>
      </c>
      <c r="BE257"/>
      <c r="BF257">
        <v>4.41</v>
      </c>
      <c r="BG257">
        <v>1.6</v>
      </c>
      <c r="BH257">
        <v>81.3</v>
      </c>
      <c r="BI257">
        <v>0.5</v>
      </c>
      <c r="BJ257">
        <v>0.54</v>
      </c>
      <c r="BK257">
        <v>0.54</v>
      </c>
      <c r="BL257"/>
      <c r="BM257">
        <v>9.2899999999999991</v>
      </c>
      <c r="BN257">
        <v>0.28000000000000003</v>
      </c>
      <c r="BO257"/>
      <c r="BP257">
        <v>0.28999999999999998</v>
      </c>
      <c r="BQ257">
        <v>1.82</v>
      </c>
      <c r="BR257">
        <v>1.82</v>
      </c>
      <c r="BS257">
        <v>1.82</v>
      </c>
      <c r="BT257">
        <v>48</v>
      </c>
      <c r="BU257">
        <v>3.8</v>
      </c>
      <c r="BV257">
        <v>20</v>
      </c>
      <c r="BW257">
        <v>1.8</v>
      </c>
      <c r="BX257"/>
      <c r="BY257">
        <v>289</v>
      </c>
      <c r="CP257" s="49"/>
    </row>
    <row r="258" spans="2:94" x14ac:dyDescent="0.25">
      <c r="B258" t="s">
        <v>402</v>
      </c>
      <c r="C258" t="s">
        <v>119</v>
      </c>
      <c r="D258" t="s">
        <v>403</v>
      </c>
      <c r="E258" t="s">
        <v>404</v>
      </c>
      <c r="F258" s="61">
        <v>45357</v>
      </c>
      <c r="G258" s="61">
        <v>45374</v>
      </c>
      <c r="L258">
        <v>52.3</v>
      </c>
      <c r="Q258">
        <v>9.9</v>
      </c>
      <c r="R258">
        <v>9.9</v>
      </c>
      <c r="T258">
        <v>72</v>
      </c>
      <c r="U258">
        <v>0.78</v>
      </c>
      <c r="W258">
        <v>0.59</v>
      </c>
      <c r="X258">
        <v>0.28999999999999998</v>
      </c>
      <c r="Y258">
        <v>0.15</v>
      </c>
      <c r="AB258">
        <v>32.1</v>
      </c>
      <c r="AC258">
        <v>0.42</v>
      </c>
      <c r="AE258">
        <v>4.95</v>
      </c>
      <c r="AF258"/>
      <c r="AG258">
        <v>0.11</v>
      </c>
      <c r="AH258"/>
      <c r="AI258"/>
      <c r="AJ258">
        <v>3.1</v>
      </c>
      <c r="AK258"/>
      <c r="AL258">
        <v>7.0000000000000007E-2</v>
      </c>
      <c r="AR258">
        <v>8.64</v>
      </c>
      <c r="AS258">
        <v>2.6</v>
      </c>
      <c r="AT258"/>
      <c r="AU258"/>
      <c r="AV258"/>
      <c r="AW258"/>
      <c r="AX258">
        <v>0.64</v>
      </c>
      <c r="AY258">
        <v>0.64</v>
      </c>
      <c r="AZ258">
        <v>3.9</v>
      </c>
      <c r="BA258"/>
      <c r="BB258"/>
      <c r="BC258"/>
      <c r="BD258">
        <v>74.7</v>
      </c>
      <c r="BE258"/>
      <c r="BF258">
        <v>0.42</v>
      </c>
      <c r="BG258">
        <v>2.2999999999999998</v>
      </c>
      <c r="BH258">
        <v>4.5999999999999996</v>
      </c>
      <c r="BI258">
        <v>0.6</v>
      </c>
      <c r="BJ258">
        <v>0.1</v>
      </c>
      <c r="BK258">
        <v>0.1</v>
      </c>
      <c r="BM258">
        <v>9.09</v>
      </c>
      <c r="BN258">
        <v>0.63</v>
      </c>
      <c r="BO258"/>
      <c r="BP258">
        <v>7.0000000000000007E-2</v>
      </c>
      <c r="BQ258">
        <v>2.04</v>
      </c>
      <c r="BR258">
        <v>2.04</v>
      </c>
      <c r="BS258">
        <v>2.04</v>
      </c>
      <c r="BT258">
        <v>480</v>
      </c>
      <c r="BU258">
        <v>1</v>
      </c>
      <c r="BV258">
        <v>3.2</v>
      </c>
      <c r="BW258">
        <v>0.5</v>
      </c>
      <c r="BX258"/>
      <c r="BY258">
        <v>188</v>
      </c>
      <c r="CP258" s="49"/>
    </row>
    <row r="259" spans="2:94" x14ac:dyDescent="0.25">
      <c r="B259" t="s">
        <v>405</v>
      </c>
      <c r="C259" t="s">
        <v>119</v>
      </c>
      <c r="D259" t="s">
        <v>403</v>
      </c>
      <c r="E259" t="s">
        <v>404</v>
      </c>
      <c r="F259" s="61">
        <v>45357</v>
      </c>
      <c r="G259" s="61">
        <v>45374</v>
      </c>
      <c r="L259">
        <v>62.9</v>
      </c>
      <c r="Q259">
        <v>9.6</v>
      </c>
      <c r="R259">
        <v>9.6</v>
      </c>
      <c r="T259">
        <v>48</v>
      </c>
      <c r="U259">
        <v>0.7</v>
      </c>
      <c r="W259">
        <v>0.52</v>
      </c>
      <c r="X259">
        <v>0.33</v>
      </c>
      <c r="Y259">
        <v>0.08</v>
      </c>
      <c r="AB259">
        <v>25.9</v>
      </c>
      <c r="AC259">
        <v>0.45</v>
      </c>
      <c r="AE259">
        <v>4.57</v>
      </c>
      <c r="AF259"/>
      <c r="AG259">
        <v>0.1</v>
      </c>
      <c r="AH259"/>
      <c r="AI259"/>
      <c r="AJ259">
        <v>2.2000000000000002</v>
      </c>
      <c r="AK259"/>
      <c r="AL259">
        <v>7.0000000000000007E-2</v>
      </c>
      <c r="AR259">
        <v>7.19</v>
      </c>
      <c r="AS259">
        <v>2.5</v>
      </c>
      <c r="AT259"/>
      <c r="AU259"/>
      <c r="AV259"/>
      <c r="AW259"/>
      <c r="AX259">
        <v>0.43</v>
      </c>
      <c r="AY259">
        <v>0.43</v>
      </c>
      <c r="AZ259">
        <v>3.8</v>
      </c>
      <c r="BA259"/>
      <c r="BB259"/>
      <c r="BC259"/>
      <c r="BD259">
        <v>69.5</v>
      </c>
      <c r="BE259"/>
      <c r="BF259">
        <v>0.23</v>
      </c>
      <c r="BG259">
        <v>1.9</v>
      </c>
      <c r="BH259">
        <v>2.9</v>
      </c>
      <c r="BI259">
        <v>0.5</v>
      </c>
      <c r="BJ259">
        <v>7.0000000000000007E-2</v>
      </c>
      <c r="BK259">
        <v>7.0000000000000007E-2</v>
      </c>
      <c r="BM259">
        <v>6.37</v>
      </c>
      <c r="BN259">
        <v>0.56999999999999995</v>
      </c>
      <c r="BO259"/>
      <c r="BP259">
        <v>7.0000000000000007E-2</v>
      </c>
      <c r="BQ259">
        <v>1.76</v>
      </c>
      <c r="BR259">
        <v>1.76</v>
      </c>
      <c r="BS259">
        <v>1.76</v>
      </c>
      <c r="BT259">
        <v>311</v>
      </c>
      <c r="BU259">
        <v>1</v>
      </c>
      <c r="BV259">
        <v>2.8</v>
      </c>
      <c r="BW259">
        <v>0.56999999999999995</v>
      </c>
      <c r="BX259"/>
      <c r="BY259">
        <v>167</v>
      </c>
      <c r="CP259" s="49"/>
    </row>
    <row r="260" spans="2:94" x14ac:dyDescent="0.25">
      <c r="B260" t="s">
        <v>406</v>
      </c>
      <c r="C260" t="s">
        <v>119</v>
      </c>
      <c r="D260" t="s">
        <v>403</v>
      </c>
      <c r="E260" t="s">
        <v>404</v>
      </c>
      <c r="F260" s="61">
        <v>45357</v>
      </c>
      <c r="G260" s="61">
        <v>45374</v>
      </c>
      <c r="L260">
        <v>96.2</v>
      </c>
      <c r="Q260">
        <v>8.8000000000000007</v>
      </c>
      <c r="R260">
        <v>8.8000000000000007</v>
      </c>
      <c r="T260">
        <v>55</v>
      </c>
      <c r="U260">
        <v>0.55000000000000004</v>
      </c>
      <c r="W260">
        <v>0.54</v>
      </c>
      <c r="X260">
        <v>0.33</v>
      </c>
      <c r="Y260">
        <v>0.11</v>
      </c>
      <c r="AB260">
        <v>31.2</v>
      </c>
      <c r="AC260">
        <v>0.47</v>
      </c>
      <c r="AE260">
        <v>4.95</v>
      </c>
      <c r="AF260"/>
      <c r="AG260">
        <v>0.12</v>
      </c>
      <c r="AH260"/>
      <c r="AI260"/>
      <c r="AJ260">
        <v>1.9</v>
      </c>
      <c r="AK260"/>
      <c r="AL260">
        <v>0.05</v>
      </c>
      <c r="AR260">
        <v>8.84</v>
      </c>
      <c r="AS260">
        <v>1.9</v>
      </c>
      <c r="AT260"/>
      <c r="AU260"/>
      <c r="AV260"/>
      <c r="AW260"/>
      <c r="AX260">
        <v>0.5</v>
      </c>
      <c r="AY260">
        <v>0.5</v>
      </c>
      <c r="AZ260">
        <v>2.7</v>
      </c>
      <c r="BA260"/>
      <c r="BB260"/>
      <c r="BC260"/>
      <c r="BD260">
        <v>91.9</v>
      </c>
      <c r="BE260"/>
      <c r="BF260">
        <v>0.62</v>
      </c>
      <c r="BG260">
        <v>2</v>
      </c>
      <c r="BH260">
        <v>2.2000000000000002</v>
      </c>
      <c r="BI260">
        <v>0.6</v>
      </c>
      <c r="BJ260">
        <v>0.08</v>
      </c>
      <c r="BK260">
        <v>0.08</v>
      </c>
      <c r="BM260">
        <v>6.17</v>
      </c>
      <c r="BN260">
        <v>0.7</v>
      </c>
      <c r="BO260"/>
      <c r="BP260">
        <v>7.0000000000000007E-2</v>
      </c>
      <c r="BQ260">
        <v>2.0299999999999998</v>
      </c>
      <c r="BR260">
        <v>2.0299999999999998</v>
      </c>
      <c r="BS260">
        <v>2.0299999999999998</v>
      </c>
      <c r="BT260">
        <v>356</v>
      </c>
      <c r="BU260">
        <v>1.1000000000000001</v>
      </c>
      <c r="BV260">
        <v>2.5</v>
      </c>
      <c r="BW260">
        <v>0.52</v>
      </c>
      <c r="BX260"/>
      <c r="BY260">
        <v>195</v>
      </c>
      <c r="CP260" s="49"/>
    </row>
    <row r="261" spans="2:94" x14ac:dyDescent="0.25">
      <c r="B261" t="s">
        <v>407</v>
      </c>
      <c r="C261" t="s">
        <v>119</v>
      </c>
      <c r="D261" t="s">
        <v>403</v>
      </c>
      <c r="E261" t="s">
        <v>404</v>
      </c>
      <c r="F261" s="61">
        <v>45357</v>
      </c>
      <c r="G261" s="61">
        <v>45374</v>
      </c>
      <c r="L261">
        <v>672</v>
      </c>
      <c r="Q261">
        <v>306</v>
      </c>
      <c r="R261">
        <v>306</v>
      </c>
      <c r="T261">
        <v>42</v>
      </c>
      <c r="U261">
        <v>1.06</v>
      </c>
      <c r="W261">
        <v>1.83</v>
      </c>
      <c r="X261">
        <v>1.2</v>
      </c>
      <c r="Y261">
        <v>0.45</v>
      </c>
      <c r="AB261">
        <v>25.2</v>
      </c>
      <c r="AC261">
        <v>1.22</v>
      </c>
      <c r="AE261">
        <v>4.0999999999999996</v>
      </c>
      <c r="AF261"/>
      <c r="AG261">
        <v>0.3</v>
      </c>
      <c r="AH261"/>
      <c r="AI261"/>
      <c r="AJ261">
        <v>4.8</v>
      </c>
      <c r="AK261"/>
      <c r="AL261">
        <v>0.22</v>
      </c>
      <c r="AR261">
        <v>7.68</v>
      </c>
      <c r="AS261">
        <v>6.1</v>
      </c>
      <c r="AT261"/>
      <c r="AU261"/>
      <c r="AV261"/>
      <c r="AW261"/>
      <c r="AX261">
        <v>1.56</v>
      </c>
      <c r="AY261">
        <v>1.56</v>
      </c>
      <c r="AZ261">
        <v>3.5</v>
      </c>
      <c r="BA261"/>
      <c r="BB261"/>
      <c r="BC261"/>
      <c r="BD261">
        <v>108</v>
      </c>
      <c r="BE261"/>
      <c r="BF261">
        <v>1.92</v>
      </c>
      <c r="BG261">
        <v>1.7</v>
      </c>
      <c r="BH261">
        <v>1.6</v>
      </c>
      <c r="BI261">
        <v>0.5</v>
      </c>
      <c r="BJ261">
        <v>0.24</v>
      </c>
      <c r="BK261">
        <v>0.24</v>
      </c>
      <c r="BM261">
        <v>5.61</v>
      </c>
      <c r="BN261">
        <v>0.63</v>
      </c>
      <c r="BO261"/>
      <c r="BP261">
        <v>0.18</v>
      </c>
      <c r="BQ261">
        <v>1.86</v>
      </c>
      <c r="BR261">
        <v>1.86</v>
      </c>
      <c r="BS261">
        <v>1.86</v>
      </c>
      <c r="BT261">
        <v>369</v>
      </c>
      <c r="BU261">
        <v>1</v>
      </c>
      <c r="BV261">
        <v>5.2</v>
      </c>
      <c r="BW261">
        <v>1.43</v>
      </c>
      <c r="BX261"/>
      <c r="BY261">
        <v>161</v>
      </c>
      <c r="CP261" s="49"/>
    </row>
    <row r="262" spans="2:94" x14ac:dyDescent="0.25">
      <c r="B262" t="s">
        <v>408</v>
      </c>
      <c r="C262" t="s">
        <v>119</v>
      </c>
      <c r="D262" t="s">
        <v>403</v>
      </c>
      <c r="E262" t="s">
        <v>404</v>
      </c>
      <c r="F262" s="61">
        <v>45357</v>
      </c>
      <c r="G262" s="61">
        <v>45374</v>
      </c>
      <c r="L262">
        <v>502</v>
      </c>
      <c r="Q262">
        <v>503</v>
      </c>
      <c r="R262">
        <v>503</v>
      </c>
      <c r="T262">
        <v>44</v>
      </c>
      <c r="U262">
        <v>1.72</v>
      </c>
      <c r="W262">
        <v>2.38</v>
      </c>
      <c r="X262">
        <v>1.34</v>
      </c>
      <c r="Y262">
        <v>0.64</v>
      </c>
      <c r="AB262">
        <v>25</v>
      </c>
      <c r="AC262">
        <v>2.04</v>
      </c>
      <c r="AE262">
        <v>4</v>
      </c>
      <c r="AF262"/>
      <c r="AG262">
        <v>0.43</v>
      </c>
      <c r="AH262"/>
      <c r="AI262"/>
      <c r="AJ262">
        <v>6.1</v>
      </c>
      <c r="AK262"/>
      <c r="AL262">
        <v>0.26</v>
      </c>
      <c r="AR262">
        <v>7.37</v>
      </c>
      <c r="AS262">
        <v>9.6</v>
      </c>
      <c r="AT262"/>
      <c r="AU262"/>
      <c r="AV262"/>
      <c r="AW262"/>
      <c r="AX262">
        <v>2.31</v>
      </c>
      <c r="AY262">
        <v>2.31</v>
      </c>
      <c r="AZ262">
        <v>4.9000000000000004</v>
      </c>
      <c r="BA262"/>
      <c r="BB262"/>
      <c r="BC262"/>
      <c r="BD262">
        <v>97</v>
      </c>
      <c r="BE262"/>
      <c r="BF262">
        <v>2.72</v>
      </c>
      <c r="BG262">
        <v>1.5</v>
      </c>
      <c r="BH262">
        <v>2.8</v>
      </c>
      <c r="BI262">
        <v>0.5</v>
      </c>
      <c r="BJ262">
        <v>0.39</v>
      </c>
      <c r="BK262">
        <v>0.39</v>
      </c>
      <c r="BM262">
        <v>5.44</v>
      </c>
      <c r="BN262">
        <v>0.59</v>
      </c>
      <c r="BO262"/>
      <c r="BP262">
        <v>0.25</v>
      </c>
      <c r="BQ262">
        <v>1.7</v>
      </c>
      <c r="BR262">
        <v>1.7</v>
      </c>
      <c r="BS262">
        <v>1.7</v>
      </c>
      <c r="BT262">
        <v>354</v>
      </c>
      <c r="BU262">
        <v>1.2</v>
      </c>
      <c r="BV262">
        <v>6.4</v>
      </c>
      <c r="BW262">
        <v>1.9</v>
      </c>
      <c r="BX262"/>
      <c r="BY262">
        <v>153</v>
      </c>
      <c r="CP262" s="49"/>
    </row>
    <row r="263" spans="2:94" x14ac:dyDescent="0.25">
      <c r="B263" t="s">
        <v>409</v>
      </c>
      <c r="C263" t="s">
        <v>119</v>
      </c>
      <c r="D263" t="s">
        <v>403</v>
      </c>
      <c r="E263" t="s">
        <v>404</v>
      </c>
      <c r="F263" s="61">
        <v>45357</v>
      </c>
      <c r="G263" s="61">
        <v>45374</v>
      </c>
      <c r="L263">
        <v>635</v>
      </c>
      <c r="Q263">
        <v>308</v>
      </c>
      <c r="R263">
        <v>308</v>
      </c>
      <c r="T263">
        <v>46</v>
      </c>
      <c r="U263">
        <v>1.92</v>
      </c>
      <c r="W263">
        <v>4.3600000000000003</v>
      </c>
      <c r="X263">
        <v>2.64</v>
      </c>
      <c r="Y263">
        <v>1.22</v>
      </c>
      <c r="AB263">
        <v>26.5</v>
      </c>
      <c r="AC263">
        <v>3.71</v>
      </c>
      <c r="AE263">
        <v>4.78</v>
      </c>
      <c r="AF263"/>
      <c r="AG263">
        <v>0.89</v>
      </c>
      <c r="AH263"/>
      <c r="AI263"/>
      <c r="AJ263">
        <v>11.6</v>
      </c>
      <c r="AK263"/>
      <c r="AL263">
        <v>0.48</v>
      </c>
      <c r="AR263">
        <v>8.16</v>
      </c>
      <c r="AS263">
        <v>17.7</v>
      </c>
      <c r="AT263"/>
      <c r="AU263"/>
      <c r="AV263"/>
      <c r="AW263"/>
      <c r="AX263">
        <v>4.17</v>
      </c>
      <c r="AY263">
        <v>4.17</v>
      </c>
      <c r="AZ263">
        <v>16.2</v>
      </c>
      <c r="BA263"/>
      <c r="BB263"/>
      <c r="BC263"/>
      <c r="BD263">
        <v>78.400000000000006</v>
      </c>
      <c r="BE263"/>
      <c r="BF263">
        <v>4.22</v>
      </c>
      <c r="BG263">
        <v>1.5</v>
      </c>
      <c r="BH263">
        <v>6.4</v>
      </c>
      <c r="BI263">
        <v>0.6</v>
      </c>
      <c r="BJ263">
        <v>0.73</v>
      </c>
      <c r="BK263">
        <v>0.73</v>
      </c>
      <c r="BM263">
        <v>6.24</v>
      </c>
      <c r="BN263">
        <v>0.68</v>
      </c>
      <c r="BO263"/>
      <c r="BP263">
        <v>0.46</v>
      </c>
      <c r="BQ263">
        <v>1.7</v>
      </c>
      <c r="BR263">
        <v>1.7</v>
      </c>
      <c r="BS263">
        <v>1.7</v>
      </c>
      <c r="BT263">
        <v>392</v>
      </c>
      <c r="BU263">
        <v>1.1000000000000001</v>
      </c>
      <c r="BV263">
        <v>12.2</v>
      </c>
      <c r="BW263">
        <v>3.62</v>
      </c>
      <c r="BX263"/>
      <c r="BY263">
        <v>172</v>
      </c>
      <c r="CP263" s="49"/>
    </row>
    <row r="264" spans="2:94" x14ac:dyDescent="0.25">
      <c r="B264" t="s">
        <v>410</v>
      </c>
      <c r="C264" t="s">
        <v>119</v>
      </c>
      <c r="D264" t="s">
        <v>403</v>
      </c>
      <c r="E264" t="s">
        <v>404</v>
      </c>
      <c r="F264" s="61">
        <v>45357</v>
      </c>
      <c r="G264" s="61">
        <v>45374</v>
      </c>
      <c r="L264">
        <v>404</v>
      </c>
      <c r="Q264">
        <v>154.5</v>
      </c>
      <c r="R264">
        <v>154.5</v>
      </c>
      <c r="T264">
        <v>42</v>
      </c>
      <c r="U264">
        <v>2.41</v>
      </c>
      <c r="W264">
        <v>6.3</v>
      </c>
      <c r="X264">
        <v>4.0999999999999996</v>
      </c>
      <c r="Y264">
        <v>1.4</v>
      </c>
      <c r="AB264">
        <v>28.1</v>
      </c>
      <c r="AC264">
        <v>4.7699999999999996</v>
      </c>
      <c r="AE264">
        <v>4.9800000000000004</v>
      </c>
      <c r="AF264"/>
      <c r="AG264">
        <v>1.21</v>
      </c>
      <c r="AH264"/>
      <c r="AI264"/>
      <c r="AJ264">
        <v>14.9</v>
      </c>
      <c r="AK264"/>
      <c r="AL264">
        <v>0.63</v>
      </c>
      <c r="AR264">
        <v>7.97</v>
      </c>
      <c r="AS264">
        <v>23.6</v>
      </c>
      <c r="AT264"/>
      <c r="AU264"/>
      <c r="AV264"/>
      <c r="AW264"/>
      <c r="AX264">
        <v>5.42</v>
      </c>
      <c r="AY264">
        <v>5.42</v>
      </c>
      <c r="AZ264">
        <v>17.100000000000001</v>
      </c>
      <c r="BA264"/>
      <c r="BB264"/>
      <c r="BC264"/>
      <c r="BD264">
        <v>72.8</v>
      </c>
      <c r="BE264"/>
      <c r="BF264">
        <v>6.18</v>
      </c>
      <c r="BG264">
        <v>1.6</v>
      </c>
      <c r="BH264">
        <v>7.4</v>
      </c>
      <c r="BI264">
        <v>0.6</v>
      </c>
      <c r="BJ264">
        <v>0.94</v>
      </c>
      <c r="BK264">
        <v>0.94</v>
      </c>
      <c r="BM264">
        <v>6.24</v>
      </c>
      <c r="BN264">
        <v>0.68</v>
      </c>
      <c r="BO264"/>
      <c r="BP264">
        <v>0.61</v>
      </c>
      <c r="BQ264">
        <v>1.52</v>
      </c>
      <c r="BR264">
        <v>1.52</v>
      </c>
      <c r="BS264">
        <v>1.52</v>
      </c>
      <c r="BT264">
        <v>384</v>
      </c>
      <c r="BU264">
        <v>1.2</v>
      </c>
      <c r="BV264">
        <v>19.3</v>
      </c>
      <c r="BW264">
        <v>4.9000000000000004</v>
      </c>
      <c r="BX264"/>
      <c r="BY264">
        <v>183</v>
      </c>
      <c r="CP264" s="49"/>
    </row>
    <row r="265" spans="2:94" x14ac:dyDescent="0.25">
      <c r="B265" t="s">
        <v>411</v>
      </c>
      <c r="C265" t="s">
        <v>119</v>
      </c>
      <c r="D265" t="s">
        <v>403</v>
      </c>
      <c r="E265" t="s">
        <v>404</v>
      </c>
      <c r="F265" s="61">
        <v>45357</v>
      </c>
      <c r="G265" s="61">
        <v>45374</v>
      </c>
      <c r="L265">
        <v>586</v>
      </c>
      <c r="Q265">
        <v>82.2</v>
      </c>
      <c r="R265">
        <v>82.2</v>
      </c>
      <c r="T265">
        <v>65</v>
      </c>
      <c r="U265">
        <v>5.88</v>
      </c>
      <c r="W265">
        <v>5.94</v>
      </c>
      <c r="X265">
        <v>3.71</v>
      </c>
      <c r="Y265">
        <v>1.42</v>
      </c>
      <c r="AB265">
        <v>29</v>
      </c>
      <c r="AC265">
        <v>4.9400000000000004</v>
      </c>
      <c r="AE265">
        <v>4.68</v>
      </c>
      <c r="AF265"/>
      <c r="AG265">
        <v>1.1499999999999999</v>
      </c>
      <c r="AH265"/>
      <c r="AI265"/>
      <c r="AJ265">
        <v>13</v>
      </c>
      <c r="AK265"/>
      <c r="AL265">
        <v>0.64</v>
      </c>
      <c r="AR265">
        <v>8.69</v>
      </c>
      <c r="AS265">
        <v>22.2</v>
      </c>
      <c r="AT265"/>
      <c r="AU265"/>
      <c r="AV265"/>
      <c r="AW265"/>
      <c r="AX265">
        <v>5.36</v>
      </c>
      <c r="AY265">
        <v>5.36</v>
      </c>
      <c r="AZ265">
        <v>67</v>
      </c>
      <c r="BA265"/>
      <c r="BB265"/>
      <c r="BC265"/>
      <c r="BD265">
        <v>65.2</v>
      </c>
      <c r="BE265"/>
      <c r="BF265">
        <v>6.11</v>
      </c>
      <c r="BG265">
        <v>1.5</v>
      </c>
      <c r="BH265">
        <v>10</v>
      </c>
      <c r="BI265">
        <v>0.6</v>
      </c>
      <c r="BJ265">
        <v>0.92</v>
      </c>
      <c r="BK265">
        <v>0.92</v>
      </c>
      <c r="BM265">
        <v>5.98</v>
      </c>
      <c r="BN265">
        <v>0.69</v>
      </c>
      <c r="BO265"/>
      <c r="BP265">
        <v>0.6</v>
      </c>
      <c r="BQ265">
        <v>1.6</v>
      </c>
      <c r="BR265">
        <v>1.6</v>
      </c>
      <c r="BS265">
        <v>1.6</v>
      </c>
      <c r="BT265">
        <v>397</v>
      </c>
      <c r="BU265">
        <v>1.3</v>
      </c>
      <c r="BV265">
        <v>17.7</v>
      </c>
      <c r="BW265">
        <v>4.29</v>
      </c>
      <c r="BX265"/>
      <c r="BY265">
        <v>181</v>
      </c>
      <c r="CP265" s="49"/>
    </row>
    <row r="266" spans="2:94" x14ac:dyDescent="0.25">
      <c r="B266" t="s">
        <v>412</v>
      </c>
      <c r="C266" t="s">
        <v>119</v>
      </c>
      <c r="D266" t="s">
        <v>403</v>
      </c>
      <c r="E266" t="s">
        <v>404</v>
      </c>
      <c r="F266" s="61">
        <v>45357</v>
      </c>
      <c r="G266" s="61">
        <v>45374</v>
      </c>
      <c r="L266">
        <v>415</v>
      </c>
      <c r="Q266">
        <v>64.099999999999994</v>
      </c>
      <c r="R266">
        <v>64.099999999999994</v>
      </c>
      <c r="T266">
        <v>68</v>
      </c>
      <c r="U266">
        <v>5.71</v>
      </c>
      <c r="W266">
        <v>5.88</v>
      </c>
      <c r="X266">
        <v>3.68</v>
      </c>
      <c r="Y266">
        <v>1.42</v>
      </c>
      <c r="AB266">
        <v>28.5</v>
      </c>
      <c r="AC266">
        <v>4.5</v>
      </c>
      <c r="AE266">
        <v>4.8499999999999996</v>
      </c>
      <c r="AF266"/>
      <c r="AG266">
        <v>1.1000000000000001</v>
      </c>
      <c r="AH266"/>
      <c r="AI266"/>
      <c r="AJ266">
        <v>12.2</v>
      </c>
      <c r="AK266"/>
      <c r="AL266">
        <v>0.66</v>
      </c>
      <c r="AR266">
        <v>9.17</v>
      </c>
      <c r="AS266">
        <v>20.5</v>
      </c>
      <c r="AT266"/>
      <c r="AU266"/>
      <c r="AV266"/>
      <c r="AW266"/>
      <c r="AX266">
        <v>4.82</v>
      </c>
      <c r="AY266">
        <v>4.82</v>
      </c>
      <c r="AZ266">
        <v>75.099999999999994</v>
      </c>
      <c r="BA266"/>
      <c r="BB266"/>
      <c r="BC266"/>
      <c r="BD266">
        <v>76.599999999999994</v>
      </c>
      <c r="BE266"/>
      <c r="BF266">
        <v>5.94</v>
      </c>
      <c r="BG266">
        <v>2.1</v>
      </c>
      <c r="BH266">
        <v>9.1999999999999993</v>
      </c>
      <c r="BI266">
        <v>0.6</v>
      </c>
      <c r="BJ266">
        <v>0.86</v>
      </c>
      <c r="BK266">
        <v>0.86</v>
      </c>
      <c r="BM266">
        <v>6.55</v>
      </c>
      <c r="BN266">
        <v>0.73</v>
      </c>
      <c r="BO266"/>
      <c r="BP266">
        <v>0.61</v>
      </c>
      <c r="BQ266">
        <v>1.73</v>
      </c>
      <c r="BR266">
        <v>1.73</v>
      </c>
      <c r="BS266">
        <v>1.73</v>
      </c>
      <c r="BT266">
        <v>446</v>
      </c>
      <c r="BU266">
        <v>1.1000000000000001</v>
      </c>
      <c r="BV266">
        <v>16.600000000000001</v>
      </c>
      <c r="BW266">
        <v>4.7</v>
      </c>
      <c r="BX266"/>
      <c r="BY266">
        <v>184</v>
      </c>
      <c r="CP266" s="49"/>
    </row>
    <row r="267" spans="2:94" x14ac:dyDescent="0.25">
      <c r="B267" t="s">
        <v>413</v>
      </c>
      <c r="C267" t="s">
        <v>119</v>
      </c>
      <c r="D267" t="s">
        <v>403</v>
      </c>
      <c r="E267" t="s">
        <v>404</v>
      </c>
      <c r="F267" s="61">
        <v>45357</v>
      </c>
      <c r="G267" s="61">
        <v>45374</v>
      </c>
      <c r="L267">
        <v>434</v>
      </c>
      <c r="Q267">
        <v>52.9</v>
      </c>
      <c r="R267">
        <v>52.9</v>
      </c>
      <c r="T267">
        <v>56</v>
      </c>
      <c r="U267">
        <v>3.83</v>
      </c>
      <c r="W267">
        <v>7.68</v>
      </c>
      <c r="X267">
        <v>5.08</v>
      </c>
      <c r="Y267">
        <v>1.56</v>
      </c>
      <c r="AB267">
        <v>27.5</v>
      </c>
      <c r="AC267">
        <v>5.8</v>
      </c>
      <c r="AE267">
        <v>4.4400000000000004</v>
      </c>
      <c r="AF267"/>
      <c r="AG267">
        <v>1.58</v>
      </c>
      <c r="AH267"/>
      <c r="AI267"/>
      <c r="AJ267">
        <v>14</v>
      </c>
      <c r="AK267"/>
      <c r="AL267">
        <v>0.85</v>
      </c>
      <c r="AR267">
        <v>8.65</v>
      </c>
      <c r="AS267">
        <v>21.3</v>
      </c>
      <c r="AT267"/>
      <c r="AU267"/>
      <c r="AV267"/>
      <c r="AW267"/>
      <c r="AX267">
        <v>5.04</v>
      </c>
      <c r="AY267">
        <v>5.04</v>
      </c>
      <c r="AZ267">
        <v>57.4</v>
      </c>
      <c r="BA267"/>
      <c r="BB267"/>
      <c r="BC267"/>
      <c r="BD267">
        <v>72.400000000000006</v>
      </c>
      <c r="BE267"/>
      <c r="BF267">
        <v>6.11</v>
      </c>
      <c r="BG267">
        <v>1.7</v>
      </c>
      <c r="BH267">
        <v>17.100000000000001</v>
      </c>
      <c r="BI267">
        <v>0.5</v>
      </c>
      <c r="BJ267">
        <v>1.1000000000000001</v>
      </c>
      <c r="BK267">
        <v>1.1000000000000001</v>
      </c>
      <c r="BM267">
        <v>5.96</v>
      </c>
      <c r="BN267">
        <v>0.65</v>
      </c>
      <c r="BO267"/>
      <c r="BP267">
        <v>0.75</v>
      </c>
      <c r="BQ267">
        <v>1.64</v>
      </c>
      <c r="BR267">
        <v>1.64</v>
      </c>
      <c r="BS267">
        <v>1.64</v>
      </c>
      <c r="BT267">
        <v>433</v>
      </c>
      <c r="BU267">
        <v>1.3</v>
      </c>
      <c r="BV267">
        <v>26.8</v>
      </c>
      <c r="BW267">
        <v>6.19</v>
      </c>
      <c r="BX267"/>
      <c r="BY267">
        <v>171</v>
      </c>
      <c r="CP267" s="49"/>
    </row>
    <row r="268" spans="2:94" x14ac:dyDescent="0.25">
      <c r="B268" t="s">
        <v>414</v>
      </c>
      <c r="C268" t="s">
        <v>119</v>
      </c>
      <c r="D268" t="s">
        <v>403</v>
      </c>
      <c r="E268" t="s">
        <v>404</v>
      </c>
      <c r="F268" s="61">
        <v>45357</v>
      </c>
      <c r="G268" s="61">
        <v>45374</v>
      </c>
      <c r="L268">
        <v>471</v>
      </c>
      <c r="Q268">
        <v>51.8</v>
      </c>
      <c r="R268">
        <v>51.8</v>
      </c>
      <c r="T268">
        <v>44</v>
      </c>
      <c r="U268">
        <v>3.04</v>
      </c>
      <c r="W268">
        <v>20.2</v>
      </c>
      <c r="X268">
        <v>11.45</v>
      </c>
      <c r="Y268">
        <v>5.41</v>
      </c>
      <c r="AB268">
        <v>20.9</v>
      </c>
      <c r="AC268">
        <v>21.6</v>
      </c>
      <c r="AE268">
        <v>3.71</v>
      </c>
      <c r="AF268"/>
      <c r="AG268">
        <v>3.91</v>
      </c>
      <c r="AH268"/>
      <c r="AI268"/>
      <c r="AJ268">
        <v>94.5</v>
      </c>
      <c r="AK268"/>
      <c r="AL268">
        <v>1.62</v>
      </c>
      <c r="AR268">
        <v>6.49</v>
      </c>
      <c r="AS268">
        <v>100</v>
      </c>
      <c r="AT268"/>
      <c r="AU268"/>
      <c r="AV268"/>
      <c r="AW268"/>
      <c r="AX268">
        <v>22.1</v>
      </c>
      <c r="AY268">
        <v>22.1</v>
      </c>
      <c r="AZ268">
        <v>52.4</v>
      </c>
      <c r="BA268"/>
      <c r="BB268"/>
      <c r="BC268"/>
      <c r="BD268">
        <v>53.1</v>
      </c>
      <c r="BE268"/>
      <c r="BF268">
        <v>21.3</v>
      </c>
      <c r="BG268">
        <v>1.5</v>
      </c>
      <c r="BH268">
        <v>78.900000000000006</v>
      </c>
      <c r="BI268">
        <v>0.4</v>
      </c>
      <c r="BJ268">
        <v>3.2</v>
      </c>
      <c r="BK268">
        <v>3.2</v>
      </c>
      <c r="BM268">
        <v>4.72</v>
      </c>
      <c r="BN268">
        <v>0.51</v>
      </c>
      <c r="BO268"/>
      <c r="BP268">
        <v>1.74</v>
      </c>
      <c r="BQ268">
        <v>1.51</v>
      </c>
      <c r="BR268">
        <v>1.51</v>
      </c>
      <c r="BS268">
        <v>1.51</v>
      </c>
      <c r="BT268">
        <v>312</v>
      </c>
      <c r="BU268">
        <v>1.6</v>
      </c>
      <c r="BV268">
        <v>94.3</v>
      </c>
      <c r="BW268">
        <v>11.75</v>
      </c>
      <c r="BX268"/>
      <c r="BY268">
        <v>136</v>
      </c>
      <c r="CP268" s="49"/>
    </row>
    <row r="269" spans="2:94" x14ac:dyDescent="0.25">
      <c r="B269" t="s">
        <v>415</v>
      </c>
      <c r="C269" t="s">
        <v>119</v>
      </c>
      <c r="D269" t="s">
        <v>403</v>
      </c>
      <c r="E269" t="s">
        <v>404</v>
      </c>
      <c r="F269" s="61">
        <v>45357</v>
      </c>
      <c r="G269" s="61">
        <v>45374</v>
      </c>
      <c r="L269">
        <v>371</v>
      </c>
      <c r="Q269">
        <v>66.5</v>
      </c>
      <c r="R269">
        <v>66.5</v>
      </c>
      <c r="T269">
        <v>52</v>
      </c>
      <c r="U269">
        <v>3.64</v>
      </c>
      <c r="W269">
        <v>23.8</v>
      </c>
      <c r="X269">
        <v>15.55</v>
      </c>
      <c r="Y269">
        <v>4.91</v>
      </c>
      <c r="AB269">
        <v>24.5</v>
      </c>
      <c r="AC269">
        <v>22.3</v>
      </c>
      <c r="AE269">
        <v>4.03</v>
      </c>
      <c r="AF269"/>
      <c r="AG269">
        <v>5.29</v>
      </c>
      <c r="AH269"/>
      <c r="AI269"/>
      <c r="AJ269">
        <v>70.8</v>
      </c>
      <c r="AK269"/>
      <c r="AL269">
        <v>2.14</v>
      </c>
      <c r="AR269">
        <v>7.87</v>
      </c>
      <c r="AS269">
        <v>76.400000000000006</v>
      </c>
      <c r="AT269"/>
      <c r="AU269"/>
      <c r="AV269"/>
      <c r="AW269"/>
      <c r="AX269">
        <v>17.2</v>
      </c>
      <c r="AY269">
        <v>17.2</v>
      </c>
      <c r="AZ269">
        <v>53.5</v>
      </c>
      <c r="BA269"/>
      <c r="BB269"/>
      <c r="BC269"/>
      <c r="BD269">
        <v>66.7</v>
      </c>
      <c r="BE269"/>
      <c r="BF269">
        <v>17.45</v>
      </c>
      <c r="BG269">
        <v>1.6</v>
      </c>
      <c r="BH269">
        <v>40.6</v>
      </c>
      <c r="BI269">
        <v>0.5</v>
      </c>
      <c r="BJ269">
        <v>3.61</v>
      </c>
      <c r="BK269">
        <v>3.61</v>
      </c>
      <c r="BM269">
        <v>5.52</v>
      </c>
      <c r="BN269">
        <v>0.61</v>
      </c>
      <c r="BO269"/>
      <c r="BP269">
        <v>2.15</v>
      </c>
      <c r="BQ269">
        <v>1.58</v>
      </c>
      <c r="BR269">
        <v>1.58</v>
      </c>
      <c r="BS269">
        <v>1.58</v>
      </c>
      <c r="BT269">
        <v>359</v>
      </c>
      <c r="BU269">
        <v>3.2</v>
      </c>
      <c r="BV269">
        <v>154</v>
      </c>
      <c r="BW269">
        <v>14.65</v>
      </c>
      <c r="BX269"/>
      <c r="BY269">
        <v>155</v>
      </c>
      <c r="CP269" s="49"/>
    </row>
    <row r="270" spans="2:94" x14ac:dyDescent="0.25">
      <c r="B270" t="s">
        <v>416</v>
      </c>
      <c r="C270" t="s">
        <v>119</v>
      </c>
      <c r="D270" t="s">
        <v>403</v>
      </c>
      <c r="E270" t="s">
        <v>404</v>
      </c>
      <c r="F270" s="61">
        <v>45357</v>
      </c>
      <c r="G270" s="61">
        <v>45374</v>
      </c>
      <c r="L270">
        <v>380</v>
      </c>
      <c r="Q270">
        <v>47.3</v>
      </c>
      <c r="R270">
        <v>47.3</v>
      </c>
      <c r="T270">
        <v>52</v>
      </c>
      <c r="U270">
        <v>3.19</v>
      </c>
      <c r="W270">
        <v>31.5</v>
      </c>
      <c r="X270">
        <v>23.3</v>
      </c>
      <c r="Y270">
        <v>5.38</v>
      </c>
      <c r="AB270">
        <v>24.1</v>
      </c>
      <c r="AC270">
        <v>29.4</v>
      </c>
      <c r="AE270">
        <v>3.98</v>
      </c>
      <c r="AF270"/>
      <c r="AG270">
        <v>7.41</v>
      </c>
      <c r="AH270"/>
      <c r="AI270"/>
      <c r="AJ270">
        <v>88</v>
      </c>
      <c r="AK270"/>
      <c r="AL270">
        <v>2.77</v>
      </c>
      <c r="AR270">
        <v>7.63</v>
      </c>
      <c r="AS270">
        <v>79.8</v>
      </c>
      <c r="AT270"/>
      <c r="AU270"/>
      <c r="AV270"/>
      <c r="AW270"/>
      <c r="AX270">
        <v>17.45</v>
      </c>
      <c r="AY270">
        <v>17.45</v>
      </c>
      <c r="AZ270">
        <v>55.1</v>
      </c>
      <c r="BA270"/>
      <c r="BB270"/>
      <c r="BC270"/>
      <c r="BD270">
        <v>58.9</v>
      </c>
      <c r="BE270"/>
      <c r="BF270">
        <v>17.3</v>
      </c>
      <c r="BG270">
        <v>1.8</v>
      </c>
      <c r="BH270">
        <v>54.7</v>
      </c>
      <c r="BI270">
        <v>0.5</v>
      </c>
      <c r="BJ270">
        <v>4.76</v>
      </c>
      <c r="BK270">
        <v>4.76</v>
      </c>
      <c r="BM270">
        <v>5.64</v>
      </c>
      <c r="BN270">
        <v>0.57999999999999996</v>
      </c>
      <c r="BO270"/>
      <c r="BP270">
        <v>3.13</v>
      </c>
      <c r="BQ270">
        <v>1.48</v>
      </c>
      <c r="BR270">
        <v>1.48</v>
      </c>
      <c r="BS270">
        <v>1.48</v>
      </c>
      <c r="BT270">
        <v>321</v>
      </c>
      <c r="BU270">
        <v>1.8</v>
      </c>
      <c r="BV270">
        <v>254</v>
      </c>
      <c r="BW270">
        <v>19.5</v>
      </c>
      <c r="BX270"/>
      <c r="BY270">
        <v>151</v>
      </c>
      <c r="CP270" s="49"/>
    </row>
    <row r="271" spans="2:94" x14ac:dyDescent="0.25">
      <c r="B271" t="s">
        <v>417</v>
      </c>
      <c r="C271" t="s">
        <v>119</v>
      </c>
      <c r="D271" t="s">
        <v>403</v>
      </c>
      <c r="E271" t="s">
        <v>404</v>
      </c>
      <c r="F271" s="61">
        <v>45357</v>
      </c>
      <c r="G271" s="61">
        <v>45374</v>
      </c>
      <c r="L271">
        <v>342</v>
      </c>
      <c r="Q271">
        <v>43.9</v>
      </c>
      <c r="R271">
        <v>43.9</v>
      </c>
      <c r="T271">
        <v>53</v>
      </c>
      <c r="U271">
        <v>3.06</v>
      </c>
      <c r="W271">
        <v>22.5</v>
      </c>
      <c r="X271">
        <v>15.35</v>
      </c>
      <c r="Y271">
        <v>3.99</v>
      </c>
      <c r="AB271">
        <v>23.7</v>
      </c>
      <c r="AC271">
        <v>19.850000000000001</v>
      </c>
      <c r="AE271">
        <v>3.87</v>
      </c>
      <c r="AF271"/>
      <c r="AG271">
        <v>5.0599999999999996</v>
      </c>
      <c r="AH271"/>
      <c r="AI271"/>
      <c r="AJ271">
        <v>63.5</v>
      </c>
      <c r="AK271"/>
      <c r="AL271">
        <v>1.96</v>
      </c>
      <c r="AR271">
        <v>7.33</v>
      </c>
      <c r="AS271">
        <v>60.7</v>
      </c>
      <c r="AT271"/>
      <c r="AU271"/>
      <c r="AV271"/>
      <c r="AW271"/>
      <c r="AX271">
        <v>13.2</v>
      </c>
      <c r="AY271">
        <v>13.2</v>
      </c>
      <c r="AZ271">
        <v>54.8</v>
      </c>
      <c r="BA271"/>
      <c r="BB271"/>
      <c r="BC271"/>
      <c r="BD271">
        <v>58.8</v>
      </c>
      <c r="BE271"/>
      <c r="BF271">
        <v>13.85</v>
      </c>
      <c r="BG271">
        <v>1.7</v>
      </c>
      <c r="BH271">
        <v>57.3</v>
      </c>
      <c r="BI271">
        <v>0.4</v>
      </c>
      <c r="BJ271">
        <v>3.18</v>
      </c>
      <c r="BK271">
        <v>3.18</v>
      </c>
      <c r="BM271">
        <v>5.4</v>
      </c>
      <c r="BN271">
        <v>0.56999999999999995</v>
      </c>
      <c r="BO271"/>
      <c r="BP271">
        <v>2.14</v>
      </c>
      <c r="BQ271">
        <v>1.5</v>
      </c>
      <c r="BR271">
        <v>1.5</v>
      </c>
      <c r="BS271">
        <v>1.5</v>
      </c>
      <c r="BT271">
        <v>312</v>
      </c>
      <c r="BU271">
        <v>2.1</v>
      </c>
      <c r="BV271">
        <v>163</v>
      </c>
      <c r="BW271">
        <v>13.35</v>
      </c>
      <c r="BX271"/>
      <c r="BY271">
        <v>151</v>
      </c>
      <c r="CP271" s="49"/>
    </row>
    <row r="272" spans="2:94" x14ac:dyDescent="0.25">
      <c r="B272" t="s">
        <v>418</v>
      </c>
      <c r="C272" t="s">
        <v>119</v>
      </c>
      <c r="D272" t="s">
        <v>403</v>
      </c>
      <c r="E272" t="s">
        <v>404</v>
      </c>
      <c r="F272" s="61">
        <v>45357</v>
      </c>
      <c r="G272" s="61">
        <v>45374</v>
      </c>
      <c r="L272">
        <v>321</v>
      </c>
      <c r="Q272">
        <v>52</v>
      </c>
      <c r="R272">
        <v>52</v>
      </c>
      <c r="T272">
        <v>45</v>
      </c>
      <c r="U272">
        <v>3.22</v>
      </c>
      <c r="W272">
        <v>13</v>
      </c>
      <c r="X272">
        <v>9.73</v>
      </c>
      <c r="Y272">
        <v>2.57</v>
      </c>
      <c r="AB272">
        <v>22.1</v>
      </c>
      <c r="AC272">
        <v>12.75</v>
      </c>
      <c r="AE272">
        <v>3.82</v>
      </c>
      <c r="AF272"/>
      <c r="AG272">
        <v>3.06</v>
      </c>
      <c r="AH272"/>
      <c r="AI272"/>
      <c r="AJ272">
        <v>64.400000000000006</v>
      </c>
      <c r="AK272"/>
      <c r="AL272">
        <v>1.3</v>
      </c>
      <c r="AR272">
        <v>6.73</v>
      </c>
      <c r="AS272">
        <v>44.8</v>
      </c>
      <c r="AT272"/>
      <c r="AU272"/>
      <c r="AV272"/>
      <c r="AW272"/>
      <c r="AX272">
        <v>9.8800000000000008</v>
      </c>
      <c r="AY272">
        <v>9.8800000000000008</v>
      </c>
      <c r="AZ272">
        <v>50.2</v>
      </c>
      <c r="BA272"/>
      <c r="BB272"/>
      <c r="BC272"/>
      <c r="BD272">
        <v>51.7</v>
      </c>
      <c r="BE272"/>
      <c r="BF272">
        <v>9.19</v>
      </c>
      <c r="BG272">
        <v>1.4</v>
      </c>
      <c r="BH272">
        <v>51.9</v>
      </c>
      <c r="BI272">
        <v>0.5</v>
      </c>
      <c r="BJ272">
        <v>1.84</v>
      </c>
      <c r="BK272">
        <v>1.84</v>
      </c>
      <c r="BM272">
        <v>4.75</v>
      </c>
      <c r="BN272">
        <v>0.53</v>
      </c>
      <c r="BO272"/>
      <c r="BP272">
        <v>1.24</v>
      </c>
      <c r="BQ272">
        <v>1.32</v>
      </c>
      <c r="BR272">
        <v>1.32</v>
      </c>
      <c r="BS272">
        <v>1.32</v>
      </c>
      <c r="BT272">
        <v>232</v>
      </c>
      <c r="BU272">
        <v>1.9</v>
      </c>
      <c r="BV272">
        <v>122.5</v>
      </c>
      <c r="BW272">
        <v>7.95</v>
      </c>
      <c r="BX272"/>
      <c r="BY272">
        <v>136</v>
      </c>
      <c r="CP272" s="49"/>
    </row>
    <row r="273" spans="2:94" x14ac:dyDescent="0.25">
      <c r="B273" t="s">
        <v>419</v>
      </c>
      <c r="C273" t="s">
        <v>119</v>
      </c>
      <c r="D273" t="s">
        <v>403</v>
      </c>
      <c r="E273" t="s">
        <v>404</v>
      </c>
      <c r="F273" s="61">
        <v>45357</v>
      </c>
      <c r="G273" s="61">
        <v>45374</v>
      </c>
      <c r="L273">
        <v>224</v>
      </c>
      <c r="Q273">
        <v>30.1</v>
      </c>
      <c r="R273">
        <v>30.1</v>
      </c>
      <c r="T273">
        <v>41</v>
      </c>
      <c r="U273">
        <v>1.49</v>
      </c>
      <c r="W273">
        <v>5.46</v>
      </c>
      <c r="X273">
        <v>3.92</v>
      </c>
      <c r="Y273">
        <v>1.17</v>
      </c>
      <c r="AB273">
        <v>18</v>
      </c>
      <c r="AC273">
        <v>5.08</v>
      </c>
      <c r="AE273">
        <v>2.93</v>
      </c>
      <c r="AF273"/>
      <c r="AG273">
        <v>1.25</v>
      </c>
      <c r="AH273"/>
      <c r="AI273"/>
      <c r="AJ273">
        <v>18</v>
      </c>
      <c r="AK273"/>
      <c r="AL273">
        <v>0.51</v>
      </c>
      <c r="AR273">
        <v>5.62</v>
      </c>
      <c r="AS273">
        <v>18.100000000000001</v>
      </c>
      <c r="AT273"/>
      <c r="AU273"/>
      <c r="AV273"/>
      <c r="AW273"/>
      <c r="AX273">
        <v>4.0999999999999996</v>
      </c>
      <c r="AY273">
        <v>4.0999999999999996</v>
      </c>
      <c r="AZ273">
        <v>39</v>
      </c>
      <c r="BA273"/>
      <c r="BB273"/>
      <c r="BC273"/>
      <c r="BD273">
        <v>44.6</v>
      </c>
      <c r="BE273"/>
      <c r="BF273">
        <v>4.1500000000000004</v>
      </c>
      <c r="BG273">
        <v>1.2</v>
      </c>
      <c r="BH273">
        <v>135</v>
      </c>
      <c r="BI273">
        <v>0.4</v>
      </c>
      <c r="BJ273">
        <v>0.89</v>
      </c>
      <c r="BK273">
        <v>0.89</v>
      </c>
      <c r="BM273">
        <v>4.0199999999999996</v>
      </c>
      <c r="BN273">
        <v>0.43</v>
      </c>
      <c r="BO273"/>
      <c r="BP273">
        <v>0.56999999999999995</v>
      </c>
      <c r="BQ273">
        <v>1.06</v>
      </c>
      <c r="BR273">
        <v>1.06</v>
      </c>
      <c r="BS273">
        <v>1.06</v>
      </c>
      <c r="BT273">
        <v>259</v>
      </c>
      <c r="BU273">
        <v>2.2000000000000002</v>
      </c>
      <c r="BV273">
        <v>40.299999999999997</v>
      </c>
      <c r="BW273">
        <v>3.64</v>
      </c>
      <c r="BX273"/>
      <c r="BY273">
        <v>113</v>
      </c>
      <c r="CP273" s="49"/>
    </row>
    <row r="274" spans="2:94" x14ac:dyDescent="0.25">
      <c r="B274" t="s">
        <v>420</v>
      </c>
      <c r="C274" t="s">
        <v>119</v>
      </c>
      <c r="D274" t="s">
        <v>403</v>
      </c>
      <c r="E274" t="s">
        <v>404</v>
      </c>
      <c r="F274" s="61">
        <v>45357</v>
      </c>
      <c r="G274" s="61">
        <v>45374</v>
      </c>
      <c r="L274">
        <v>304</v>
      </c>
      <c r="Q274">
        <v>30.7</v>
      </c>
      <c r="R274">
        <v>30.7</v>
      </c>
      <c r="T274">
        <v>48</v>
      </c>
      <c r="U274">
        <v>1.06</v>
      </c>
      <c r="W274">
        <v>5.08</v>
      </c>
      <c r="X274">
        <v>3.37</v>
      </c>
      <c r="Y274">
        <v>1.1000000000000001</v>
      </c>
      <c r="AB274">
        <v>19</v>
      </c>
      <c r="AC274">
        <v>4.4800000000000004</v>
      </c>
      <c r="AE274">
        <v>3.07</v>
      </c>
      <c r="AF274"/>
      <c r="AG274">
        <v>1.1399999999999999</v>
      </c>
      <c r="AH274"/>
      <c r="AI274"/>
      <c r="AJ274">
        <v>16.2</v>
      </c>
      <c r="AK274"/>
      <c r="AL274">
        <v>0.52</v>
      </c>
      <c r="AR274">
        <v>5.66</v>
      </c>
      <c r="AS274">
        <v>17</v>
      </c>
      <c r="AT274"/>
      <c r="AU274"/>
      <c r="AV274"/>
      <c r="AW274"/>
      <c r="AX274">
        <v>3.99</v>
      </c>
      <c r="AY274">
        <v>3.99</v>
      </c>
      <c r="AZ274">
        <v>36</v>
      </c>
      <c r="BA274"/>
      <c r="BB274"/>
      <c r="BC274"/>
      <c r="BD274">
        <v>44.1</v>
      </c>
      <c r="BE274"/>
      <c r="BF274">
        <v>3.71</v>
      </c>
      <c r="BG274">
        <v>1.3</v>
      </c>
      <c r="BH274">
        <v>138</v>
      </c>
      <c r="BI274">
        <v>0.4</v>
      </c>
      <c r="BJ274">
        <v>0.73</v>
      </c>
      <c r="BK274">
        <v>0.73</v>
      </c>
      <c r="BM274">
        <v>4.2699999999999996</v>
      </c>
      <c r="BN274">
        <v>0.44</v>
      </c>
      <c r="BO274"/>
      <c r="BP274">
        <v>0.47</v>
      </c>
      <c r="BQ274">
        <v>1.1200000000000001</v>
      </c>
      <c r="BR274">
        <v>1.1200000000000001</v>
      </c>
      <c r="BS274">
        <v>1.1200000000000001</v>
      </c>
      <c r="BT274">
        <v>278</v>
      </c>
      <c r="BU274">
        <v>4.0999999999999996</v>
      </c>
      <c r="BV274">
        <v>30.2</v>
      </c>
      <c r="BW274">
        <v>3.57</v>
      </c>
      <c r="BX274"/>
      <c r="BY274">
        <v>115</v>
      </c>
      <c r="CP274" s="49"/>
    </row>
    <row r="275" spans="2:94" x14ac:dyDescent="0.25">
      <c r="B275" t="s">
        <v>421</v>
      </c>
      <c r="C275" t="s">
        <v>119</v>
      </c>
      <c r="D275" t="s">
        <v>403</v>
      </c>
      <c r="E275" t="s">
        <v>404</v>
      </c>
      <c r="F275" s="61">
        <v>45357</v>
      </c>
      <c r="G275" s="61">
        <v>45374</v>
      </c>
      <c r="L275">
        <v>234</v>
      </c>
      <c r="Q275">
        <v>30.4</v>
      </c>
      <c r="R275">
        <v>30.4</v>
      </c>
      <c r="T275">
        <v>43</v>
      </c>
      <c r="U275">
        <v>0.95</v>
      </c>
      <c r="W275">
        <v>4.4400000000000004</v>
      </c>
      <c r="X275">
        <v>3.24</v>
      </c>
      <c r="Y275">
        <v>1.04</v>
      </c>
      <c r="AB275">
        <v>17.2</v>
      </c>
      <c r="AC275">
        <v>4.46</v>
      </c>
      <c r="AE275">
        <v>3.34</v>
      </c>
      <c r="AF275"/>
      <c r="AG275">
        <v>1.04</v>
      </c>
      <c r="AH275"/>
      <c r="AI275"/>
      <c r="AJ275">
        <v>15.2</v>
      </c>
      <c r="AK275"/>
      <c r="AL275">
        <v>0.45</v>
      </c>
      <c r="AR275">
        <v>5.45</v>
      </c>
      <c r="AS275">
        <v>16.2</v>
      </c>
      <c r="AT275"/>
      <c r="AU275"/>
      <c r="AV275"/>
      <c r="AW275"/>
      <c r="AX275">
        <v>3.73</v>
      </c>
      <c r="AY275">
        <v>3.73</v>
      </c>
      <c r="AZ275">
        <v>40.4</v>
      </c>
      <c r="BA275"/>
      <c r="BB275"/>
      <c r="BC275"/>
      <c r="BD275">
        <v>45.9</v>
      </c>
      <c r="BE275"/>
      <c r="BF275">
        <v>3.4</v>
      </c>
      <c r="BG275">
        <v>1.4</v>
      </c>
      <c r="BH275">
        <v>139.5</v>
      </c>
      <c r="BI275">
        <v>0.4</v>
      </c>
      <c r="BJ275">
        <v>0.71</v>
      </c>
      <c r="BK275">
        <v>0.71</v>
      </c>
      <c r="BM275">
        <v>4.25</v>
      </c>
      <c r="BN275">
        <v>0.43</v>
      </c>
      <c r="BO275"/>
      <c r="BP275">
        <v>0.45</v>
      </c>
      <c r="BQ275">
        <v>1.05</v>
      </c>
      <c r="BR275">
        <v>1.05</v>
      </c>
      <c r="BS275">
        <v>1.05</v>
      </c>
      <c r="BT275">
        <v>273</v>
      </c>
      <c r="BU275">
        <v>4.3</v>
      </c>
      <c r="BV275">
        <v>26.4</v>
      </c>
      <c r="BW275">
        <v>3.07</v>
      </c>
      <c r="BX275"/>
      <c r="BY275">
        <v>118</v>
      </c>
      <c r="CP275" s="49"/>
    </row>
    <row r="276" spans="2:94" x14ac:dyDescent="0.25">
      <c r="B276" t="s">
        <v>422</v>
      </c>
      <c r="C276" t="s">
        <v>119</v>
      </c>
      <c r="D276" t="s">
        <v>403</v>
      </c>
      <c r="E276" t="s">
        <v>404</v>
      </c>
      <c r="F276" s="61">
        <v>45357</v>
      </c>
      <c r="G276" s="61">
        <v>45374</v>
      </c>
      <c r="L276">
        <v>227</v>
      </c>
      <c r="Q276">
        <v>30.2</v>
      </c>
      <c r="R276">
        <v>30.2</v>
      </c>
      <c r="T276">
        <v>44</v>
      </c>
      <c r="U276">
        <v>1.1399999999999999</v>
      </c>
      <c r="W276">
        <v>4.41</v>
      </c>
      <c r="X276">
        <v>2.57</v>
      </c>
      <c r="Y276">
        <v>0.9</v>
      </c>
      <c r="AB276">
        <v>17.2</v>
      </c>
      <c r="AC276">
        <v>4.1900000000000004</v>
      </c>
      <c r="AE276">
        <v>3.14</v>
      </c>
      <c r="AF276"/>
      <c r="AG276">
        <v>0.89</v>
      </c>
      <c r="AH276"/>
      <c r="AI276"/>
      <c r="AJ276">
        <v>13.6</v>
      </c>
      <c r="AK276"/>
      <c r="AL276">
        <v>0.44</v>
      </c>
      <c r="AR276">
        <v>5.65</v>
      </c>
      <c r="AS276">
        <v>16</v>
      </c>
      <c r="AT276"/>
      <c r="AU276"/>
      <c r="AV276"/>
      <c r="AW276"/>
      <c r="AX276">
        <v>3.52</v>
      </c>
      <c r="AY276">
        <v>3.52</v>
      </c>
      <c r="AZ276">
        <v>39.9</v>
      </c>
      <c r="BA276"/>
      <c r="BB276"/>
      <c r="BC276"/>
      <c r="BD276">
        <v>44.8</v>
      </c>
      <c r="BE276"/>
      <c r="BF276">
        <v>4</v>
      </c>
      <c r="BG276">
        <v>1.7</v>
      </c>
      <c r="BH276">
        <v>125.5</v>
      </c>
      <c r="BI276">
        <v>0.3</v>
      </c>
      <c r="BJ276">
        <v>0.76</v>
      </c>
      <c r="BK276">
        <v>0.76</v>
      </c>
      <c r="BM276">
        <v>3.95</v>
      </c>
      <c r="BN276">
        <v>0.44</v>
      </c>
      <c r="BO276"/>
      <c r="BP276">
        <v>0.41</v>
      </c>
      <c r="BQ276">
        <v>1.03</v>
      </c>
      <c r="BR276">
        <v>1.03</v>
      </c>
      <c r="BS276">
        <v>1.03</v>
      </c>
      <c r="BT276">
        <v>250</v>
      </c>
      <c r="BU276">
        <v>12.8</v>
      </c>
      <c r="BV276">
        <v>24.1</v>
      </c>
      <c r="BW276">
        <v>2.72</v>
      </c>
      <c r="BX276"/>
      <c r="BY276">
        <v>116</v>
      </c>
      <c r="CP276" s="49"/>
    </row>
    <row r="277" spans="2:94" x14ac:dyDescent="0.25">
      <c r="B277" t="s">
        <v>423</v>
      </c>
      <c r="C277" t="s">
        <v>119</v>
      </c>
      <c r="D277" t="s">
        <v>403</v>
      </c>
      <c r="E277" t="s">
        <v>404</v>
      </c>
      <c r="F277" s="61">
        <v>45357</v>
      </c>
      <c r="G277" s="61">
        <v>45374</v>
      </c>
      <c r="L277">
        <v>84.4</v>
      </c>
      <c r="Q277">
        <v>15</v>
      </c>
      <c r="R277">
        <v>15</v>
      </c>
      <c r="T277">
        <v>47</v>
      </c>
      <c r="U277">
        <v>2.09</v>
      </c>
      <c r="W277">
        <v>2.2799999999999998</v>
      </c>
      <c r="X277">
        <v>1.25</v>
      </c>
      <c r="Y277">
        <v>0.42</v>
      </c>
      <c r="AB277">
        <v>25.8</v>
      </c>
      <c r="AC277">
        <v>1.72</v>
      </c>
      <c r="AE277">
        <v>7.04</v>
      </c>
      <c r="AF277"/>
      <c r="AG277">
        <v>0.42</v>
      </c>
      <c r="AH277"/>
      <c r="AI277"/>
      <c r="AJ277">
        <v>8.1</v>
      </c>
      <c r="AK277"/>
      <c r="AL277">
        <v>0.21</v>
      </c>
      <c r="AR277">
        <v>13.65</v>
      </c>
      <c r="AS277">
        <v>7.2</v>
      </c>
      <c r="AT277"/>
      <c r="AU277"/>
      <c r="AV277"/>
      <c r="AW277"/>
      <c r="AX277">
        <v>1.84</v>
      </c>
      <c r="AY277">
        <v>1.84</v>
      </c>
      <c r="AZ277">
        <v>13.8</v>
      </c>
      <c r="BA277"/>
      <c r="BB277"/>
      <c r="BC277"/>
      <c r="BD277">
        <v>48.4</v>
      </c>
      <c r="BE277"/>
      <c r="BF277">
        <v>1.56</v>
      </c>
      <c r="BG277">
        <v>2.6</v>
      </c>
      <c r="BH277">
        <v>16.2</v>
      </c>
      <c r="BI277">
        <v>1</v>
      </c>
      <c r="BJ277">
        <v>0.3</v>
      </c>
      <c r="BK277">
        <v>0.3</v>
      </c>
      <c r="BM277">
        <v>8.48</v>
      </c>
      <c r="BN277">
        <v>0.95</v>
      </c>
      <c r="BO277"/>
      <c r="BP277">
        <v>0.19</v>
      </c>
      <c r="BQ277">
        <v>1.94</v>
      </c>
      <c r="BR277">
        <v>1.94</v>
      </c>
      <c r="BS277">
        <v>1.94</v>
      </c>
      <c r="BT277">
        <v>434</v>
      </c>
      <c r="BU277">
        <v>2.5</v>
      </c>
      <c r="BV277">
        <v>11.6</v>
      </c>
      <c r="BW277">
        <v>1.48</v>
      </c>
      <c r="BX277"/>
      <c r="BY277">
        <v>262</v>
      </c>
      <c r="CP277" s="49"/>
    </row>
    <row r="278" spans="2:94" ht="13" x14ac:dyDescent="0.3">
      <c r="B278" t="s">
        <v>424</v>
      </c>
      <c r="C278" t="s">
        <v>119</v>
      </c>
      <c r="D278" t="s">
        <v>403</v>
      </c>
      <c r="E278" t="s">
        <v>404</v>
      </c>
      <c r="F278" s="61">
        <v>45357</v>
      </c>
      <c r="G278" s="61">
        <v>45374</v>
      </c>
      <c r="H278" s="55"/>
      <c r="I278" s="55"/>
      <c r="J278" s="55"/>
      <c r="K278" s="55"/>
      <c r="L278">
        <v>120</v>
      </c>
      <c r="M278" s="56"/>
      <c r="N278" s="56"/>
      <c r="O278" s="56"/>
      <c r="P278" s="56"/>
      <c r="Q278">
        <v>12.7</v>
      </c>
      <c r="R278">
        <v>12.7</v>
      </c>
      <c r="S278" s="56"/>
      <c r="T278">
        <v>37</v>
      </c>
      <c r="U278">
        <v>1.9</v>
      </c>
      <c r="V278" s="56"/>
      <c r="W278">
        <v>1.45</v>
      </c>
      <c r="X278">
        <v>0.92</v>
      </c>
      <c r="Y278">
        <v>0.34</v>
      </c>
      <c r="Z278" s="56"/>
      <c r="AA278" s="56"/>
      <c r="AB278">
        <v>33.5</v>
      </c>
      <c r="AC278">
        <v>1.19</v>
      </c>
      <c r="AD278" s="56"/>
      <c r="AE278">
        <v>6.19</v>
      </c>
      <c r="AF278"/>
      <c r="AG278">
        <v>0.28999999999999998</v>
      </c>
      <c r="AH278"/>
      <c r="AI278"/>
      <c r="AJ278">
        <v>6</v>
      </c>
      <c r="AK278"/>
      <c r="AL278">
        <v>0.14000000000000001</v>
      </c>
      <c r="AM278" s="55"/>
      <c r="AN278" s="55"/>
      <c r="AO278" s="55"/>
      <c r="AP278" s="55"/>
      <c r="AQ278" s="55"/>
      <c r="AR278">
        <v>11.6</v>
      </c>
      <c r="AS278">
        <v>5.3</v>
      </c>
      <c r="AT278"/>
      <c r="AU278"/>
      <c r="AV278"/>
      <c r="AW278"/>
      <c r="AX278">
        <v>1.47</v>
      </c>
      <c r="AY278">
        <v>1.47</v>
      </c>
      <c r="AZ278">
        <v>17.2</v>
      </c>
      <c r="BA278"/>
      <c r="BB278"/>
      <c r="BC278"/>
      <c r="BD278">
        <v>61.4</v>
      </c>
      <c r="BE278"/>
      <c r="BF278">
        <v>1.21</v>
      </c>
      <c r="BG278">
        <v>2.7</v>
      </c>
      <c r="BH278">
        <v>8.1999999999999993</v>
      </c>
      <c r="BI278">
        <v>0.8</v>
      </c>
      <c r="BJ278">
        <v>0.2</v>
      </c>
      <c r="BK278">
        <v>0.2</v>
      </c>
      <c r="BL278" s="56"/>
      <c r="BM278">
        <v>9.59</v>
      </c>
      <c r="BN278">
        <v>0.85</v>
      </c>
      <c r="BO278"/>
      <c r="BP278">
        <v>0.16</v>
      </c>
      <c r="BQ278">
        <v>2.21</v>
      </c>
      <c r="BR278">
        <v>2.21</v>
      </c>
      <c r="BS278">
        <v>2.21</v>
      </c>
      <c r="BT278">
        <v>435</v>
      </c>
      <c r="BU278">
        <v>2</v>
      </c>
      <c r="BV278">
        <v>8.5</v>
      </c>
      <c r="BW278">
        <v>1.1299999999999999</v>
      </c>
      <c r="BX278"/>
      <c r="BY278">
        <v>240</v>
      </c>
      <c r="CP278" s="49"/>
    </row>
    <row r="279" spans="2:94" x14ac:dyDescent="0.25">
      <c r="B279" t="s">
        <v>425</v>
      </c>
      <c r="C279" t="s">
        <v>119</v>
      </c>
      <c r="D279" t="s">
        <v>403</v>
      </c>
      <c r="E279" t="s">
        <v>404</v>
      </c>
      <c r="F279" s="61">
        <v>45357</v>
      </c>
      <c r="G279" s="61">
        <v>45374</v>
      </c>
      <c r="L279">
        <v>152</v>
      </c>
      <c r="Q279">
        <v>16.5</v>
      </c>
      <c r="R279">
        <v>16.5</v>
      </c>
      <c r="T279">
        <v>19</v>
      </c>
      <c r="U279">
        <v>1.32</v>
      </c>
      <c r="W279">
        <v>1.71</v>
      </c>
      <c r="X279">
        <v>1.2</v>
      </c>
      <c r="Y279">
        <v>0.37</v>
      </c>
      <c r="AB279">
        <v>31.9</v>
      </c>
      <c r="AC279">
        <v>1.64</v>
      </c>
      <c r="AE279">
        <v>5.05</v>
      </c>
      <c r="AF279"/>
      <c r="AG279">
        <v>0.38</v>
      </c>
      <c r="AH279"/>
      <c r="AI279"/>
      <c r="AJ279">
        <v>7.1</v>
      </c>
      <c r="AK279"/>
      <c r="AL279">
        <v>0.19</v>
      </c>
      <c r="AR279">
        <v>9.49</v>
      </c>
      <c r="AS279">
        <v>7.5</v>
      </c>
      <c r="AT279"/>
      <c r="AU279"/>
      <c r="AV279"/>
      <c r="AW279"/>
      <c r="AX279">
        <v>1.78</v>
      </c>
      <c r="AY279">
        <v>1.78</v>
      </c>
      <c r="AZ279">
        <v>9.8000000000000007</v>
      </c>
      <c r="BA279"/>
      <c r="BB279"/>
      <c r="BC279"/>
      <c r="BD279">
        <v>69.099999999999994</v>
      </c>
      <c r="BE279"/>
      <c r="BF279">
        <v>1.58</v>
      </c>
      <c r="BG279">
        <v>2.5</v>
      </c>
      <c r="BH279">
        <v>6.5</v>
      </c>
      <c r="BI279">
        <v>0.6</v>
      </c>
      <c r="BJ279">
        <v>0.25</v>
      </c>
      <c r="BK279">
        <v>0.25</v>
      </c>
      <c r="BM279">
        <v>7.51</v>
      </c>
      <c r="BN279">
        <v>0.72</v>
      </c>
      <c r="BO279"/>
      <c r="BP279">
        <v>0.16</v>
      </c>
      <c r="BQ279">
        <v>1.61</v>
      </c>
      <c r="BR279">
        <v>1.61</v>
      </c>
      <c r="BS279">
        <v>1.61</v>
      </c>
      <c r="BT279">
        <v>407</v>
      </c>
      <c r="BU279">
        <v>1.7</v>
      </c>
      <c r="BV279">
        <v>9.4</v>
      </c>
      <c r="BW279">
        <v>1.28</v>
      </c>
      <c r="BX279"/>
      <c r="BY279">
        <v>191</v>
      </c>
      <c r="CP279" s="49"/>
    </row>
    <row r="280" spans="2:94" x14ac:dyDescent="0.25">
      <c r="B280" t="s">
        <v>426</v>
      </c>
      <c r="C280" t="s">
        <v>119</v>
      </c>
      <c r="D280" t="s">
        <v>403</v>
      </c>
      <c r="E280" t="s">
        <v>404</v>
      </c>
      <c r="F280" s="61">
        <v>45357</v>
      </c>
      <c r="G280" s="61">
        <v>45374</v>
      </c>
      <c r="L280">
        <v>182</v>
      </c>
      <c r="Q280">
        <v>33.1</v>
      </c>
      <c r="R280">
        <v>33.1</v>
      </c>
      <c r="T280">
        <v>19</v>
      </c>
      <c r="U280">
        <v>1.66</v>
      </c>
      <c r="W280">
        <v>3.06</v>
      </c>
      <c r="X280">
        <v>2.06</v>
      </c>
      <c r="Y280">
        <v>0.73</v>
      </c>
      <c r="AB280">
        <v>32</v>
      </c>
      <c r="AC280">
        <v>2.83</v>
      </c>
      <c r="AE280">
        <v>4.79</v>
      </c>
      <c r="AF280"/>
      <c r="AG280">
        <v>0.67</v>
      </c>
      <c r="AH280"/>
      <c r="AI280"/>
      <c r="AJ280">
        <v>10.1</v>
      </c>
      <c r="AK280"/>
      <c r="AL280">
        <v>0.33</v>
      </c>
      <c r="AR280">
        <v>9.75</v>
      </c>
      <c r="AS280">
        <v>11.7</v>
      </c>
      <c r="AT280"/>
      <c r="AU280"/>
      <c r="AV280"/>
      <c r="AW280"/>
      <c r="AX280">
        <v>2.76</v>
      </c>
      <c r="AY280">
        <v>2.76</v>
      </c>
      <c r="AZ280">
        <v>17.2</v>
      </c>
      <c r="BA280"/>
      <c r="BB280"/>
      <c r="BC280"/>
      <c r="BD280">
        <v>89.2</v>
      </c>
      <c r="BE280"/>
      <c r="BF280">
        <v>3</v>
      </c>
      <c r="BG280">
        <v>2</v>
      </c>
      <c r="BH280">
        <v>5.0999999999999996</v>
      </c>
      <c r="BI280">
        <v>0.6</v>
      </c>
      <c r="BJ280">
        <v>0.47</v>
      </c>
      <c r="BK280">
        <v>0.47</v>
      </c>
      <c r="BM280">
        <v>8.16</v>
      </c>
      <c r="BN280">
        <v>0.81</v>
      </c>
      <c r="BO280"/>
      <c r="BP280">
        <v>0.32</v>
      </c>
      <c r="BQ280">
        <v>2.2799999999999998</v>
      </c>
      <c r="BR280">
        <v>2.2799999999999998</v>
      </c>
      <c r="BS280">
        <v>2.2799999999999998</v>
      </c>
      <c r="BT280">
        <v>532</v>
      </c>
      <c r="BU280">
        <v>1.6</v>
      </c>
      <c r="BV280">
        <v>14</v>
      </c>
      <c r="BW280">
        <v>2.57</v>
      </c>
      <c r="BX280"/>
      <c r="BY280">
        <v>178</v>
      </c>
      <c r="CP280" s="49"/>
    </row>
    <row r="281" spans="2:94" x14ac:dyDescent="0.25">
      <c r="B281" t="s">
        <v>427</v>
      </c>
      <c r="C281" t="s">
        <v>119</v>
      </c>
      <c r="D281" t="s">
        <v>403</v>
      </c>
      <c r="E281" t="s">
        <v>404</v>
      </c>
      <c r="F281" s="61">
        <v>45357</v>
      </c>
      <c r="G281" s="61">
        <v>45374</v>
      </c>
      <c r="L281">
        <v>273</v>
      </c>
      <c r="Q281">
        <v>199.5</v>
      </c>
      <c r="R281">
        <v>199.5</v>
      </c>
      <c r="T281">
        <v>17</v>
      </c>
      <c r="U281">
        <v>2.8</v>
      </c>
      <c r="W281">
        <v>5.07</v>
      </c>
      <c r="X281">
        <v>3.12</v>
      </c>
      <c r="Y281">
        <v>1.34</v>
      </c>
      <c r="AB281">
        <v>32</v>
      </c>
      <c r="AC281">
        <v>4.6500000000000004</v>
      </c>
      <c r="AE281">
        <v>4.96</v>
      </c>
      <c r="AF281"/>
      <c r="AG281">
        <v>1.05</v>
      </c>
      <c r="AH281"/>
      <c r="AI281"/>
      <c r="AJ281">
        <v>16.3</v>
      </c>
      <c r="AK281"/>
      <c r="AL281">
        <v>0.56000000000000005</v>
      </c>
      <c r="AR281">
        <v>9.36</v>
      </c>
      <c r="AS281">
        <v>20.9</v>
      </c>
      <c r="AT281"/>
      <c r="AU281"/>
      <c r="AV281"/>
      <c r="AW281"/>
      <c r="AX281">
        <v>4.8600000000000003</v>
      </c>
      <c r="AY281">
        <v>4.8600000000000003</v>
      </c>
      <c r="AZ281">
        <v>28.5</v>
      </c>
      <c r="BA281"/>
      <c r="BB281"/>
      <c r="BC281"/>
      <c r="BD281">
        <v>70.5</v>
      </c>
      <c r="BE281"/>
      <c r="BF281">
        <v>5.05</v>
      </c>
      <c r="BG281">
        <v>2.1</v>
      </c>
      <c r="BH281">
        <v>7.4</v>
      </c>
      <c r="BI281">
        <v>0.6</v>
      </c>
      <c r="BJ281">
        <v>0.8</v>
      </c>
      <c r="BK281">
        <v>0.8</v>
      </c>
      <c r="BM281">
        <v>7.06</v>
      </c>
      <c r="BN281">
        <v>0.74</v>
      </c>
      <c r="BO281"/>
      <c r="BP281">
        <v>0.53</v>
      </c>
      <c r="BQ281">
        <v>1.82</v>
      </c>
      <c r="BR281">
        <v>1.82</v>
      </c>
      <c r="BS281">
        <v>1.82</v>
      </c>
      <c r="BT281">
        <v>419</v>
      </c>
      <c r="BU281">
        <v>1.7</v>
      </c>
      <c r="BV281">
        <v>22.4</v>
      </c>
      <c r="BW281">
        <v>3.89</v>
      </c>
      <c r="BX281"/>
      <c r="BY281">
        <v>185</v>
      </c>
      <c r="CP281" s="49"/>
    </row>
    <row r="282" spans="2:94" x14ac:dyDescent="0.25">
      <c r="B282" t="s">
        <v>428</v>
      </c>
      <c r="C282" t="s">
        <v>119</v>
      </c>
      <c r="D282" t="s">
        <v>403</v>
      </c>
      <c r="E282" t="s">
        <v>404</v>
      </c>
      <c r="F282" s="61">
        <v>45357</v>
      </c>
      <c r="G282" s="61">
        <v>45374</v>
      </c>
      <c r="L282">
        <v>504</v>
      </c>
      <c r="Q282">
        <v>259</v>
      </c>
      <c r="R282">
        <v>259</v>
      </c>
      <c r="T282">
        <v>11</v>
      </c>
      <c r="U282">
        <v>2.96</v>
      </c>
      <c r="W282">
        <v>7.05</v>
      </c>
      <c r="X282">
        <v>4.55</v>
      </c>
      <c r="Y282">
        <v>1.72</v>
      </c>
      <c r="AB282">
        <v>30.2</v>
      </c>
      <c r="AC282">
        <v>6.62</v>
      </c>
      <c r="AE282">
        <v>4.8600000000000003</v>
      </c>
      <c r="AF282"/>
      <c r="AG282">
        <v>1.53</v>
      </c>
      <c r="AH282"/>
      <c r="AI282"/>
      <c r="AJ282">
        <v>23.8</v>
      </c>
      <c r="AK282"/>
      <c r="AL282">
        <v>0.73</v>
      </c>
      <c r="AR282">
        <v>9.2899999999999991</v>
      </c>
      <c r="AS282">
        <v>29.3</v>
      </c>
      <c r="AT282"/>
      <c r="AU282"/>
      <c r="AV282"/>
      <c r="AW282"/>
      <c r="AX282">
        <v>6.73</v>
      </c>
      <c r="AY282">
        <v>6.73</v>
      </c>
      <c r="AZ282">
        <v>34.299999999999997</v>
      </c>
      <c r="BA282"/>
      <c r="BB282"/>
      <c r="BC282"/>
      <c r="BD282">
        <v>65.7</v>
      </c>
      <c r="BE282"/>
      <c r="BF282">
        <v>7.17</v>
      </c>
      <c r="BG282">
        <v>1.5</v>
      </c>
      <c r="BH282">
        <v>7.9</v>
      </c>
      <c r="BI282">
        <v>0.6</v>
      </c>
      <c r="BJ282">
        <v>1.1399999999999999</v>
      </c>
      <c r="BK282">
        <v>1.1399999999999999</v>
      </c>
      <c r="BM282">
        <v>7.27</v>
      </c>
      <c r="BN282">
        <v>0.76</v>
      </c>
      <c r="BO282"/>
      <c r="BP282">
        <v>0.72</v>
      </c>
      <c r="BQ282">
        <v>1.84</v>
      </c>
      <c r="BR282">
        <v>1.84</v>
      </c>
      <c r="BS282">
        <v>1.84</v>
      </c>
      <c r="BT282">
        <v>437</v>
      </c>
      <c r="BU282">
        <v>1.2</v>
      </c>
      <c r="BV282">
        <v>29.3</v>
      </c>
      <c r="BW282">
        <v>5.98</v>
      </c>
      <c r="BX282"/>
      <c r="BY282">
        <v>186</v>
      </c>
      <c r="CP282" s="49"/>
    </row>
    <row r="283" spans="2:94" x14ac:dyDescent="0.25">
      <c r="B283" t="s">
        <v>429</v>
      </c>
      <c r="C283" t="s">
        <v>119</v>
      </c>
      <c r="D283" t="s">
        <v>403</v>
      </c>
      <c r="E283" t="s">
        <v>404</v>
      </c>
      <c r="F283" s="61">
        <v>45357</v>
      </c>
      <c r="G283" s="61">
        <v>45374</v>
      </c>
      <c r="L283">
        <v>490</v>
      </c>
      <c r="Q283">
        <v>157.5</v>
      </c>
      <c r="R283">
        <v>157.5</v>
      </c>
      <c r="T283">
        <v>7</v>
      </c>
      <c r="U283">
        <v>2.48</v>
      </c>
      <c r="W283">
        <v>9.99</v>
      </c>
      <c r="X283">
        <v>6.38</v>
      </c>
      <c r="Y283">
        <v>2.29</v>
      </c>
      <c r="AB283">
        <v>26.7</v>
      </c>
      <c r="AC283">
        <v>8.99</v>
      </c>
      <c r="AE283">
        <v>4.33</v>
      </c>
      <c r="AF283"/>
      <c r="AG283">
        <v>2.0299999999999998</v>
      </c>
      <c r="AH283"/>
      <c r="AI283"/>
      <c r="AJ283">
        <v>34.5</v>
      </c>
      <c r="AK283"/>
      <c r="AL283">
        <v>0.99</v>
      </c>
      <c r="AR283">
        <v>8.09</v>
      </c>
      <c r="AS283">
        <v>41.6</v>
      </c>
      <c r="AT283"/>
      <c r="AU283"/>
      <c r="AV283"/>
      <c r="AW283"/>
      <c r="AX283">
        <v>9.48</v>
      </c>
      <c r="AY283">
        <v>9.48</v>
      </c>
      <c r="AZ283">
        <v>35.5</v>
      </c>
      <c r="BA283"/>
      <c r="BB283"/>
      <c r="BC283"/>
      <c r="BD283">
        <v>54.9</v>
      </c>
      <c r="BE283"/>
      <c r="BF283">
        <v>9.5299999999999994</v>
      </c>
      <c r="BG283">
        <v>1.7</v>
      </c>
      <c r="BH283">
        <v>13.4</v>
      </c>
      <c r="BI283">
        <v>0.5</v>
      </c>
      <c r="BJ283">
        <v>1.5</v>
      </c>
      <c r="BK283">
        <v>1.5</v>
      </c>
      <c r="BM283">
        <v>6.58</v>
      </c>
      <c r="BN283">
        <v>0.65</v>
      </c>
      <c r="BO283"/>
      <c r="BP283">
        <v>0.99</v>
      </c>
      <c r="BQ283">
        <v>1.38</v>
      </c>
      <c r="BR283">
        <v>1.38</v>
      </c>
      <c r="BS283">
        <v>1.38</v>
      </c>
      <c r="BT283">
        <v>326</v>
      </c>
      <c r="BU283">
        <v>1.3</v>
      </c>
      <c r="BV283">
        <v>42.9</v>
      </c>
      <c r="BW283">
        <v>7.03</v>
      </c>
      <c r="BX283"/>
      <c r="BY283">
        <v>160</v>
      </c>
      <c r="CP283" s="49"/>
    </row>
    <row r="284" spans="2:94" x14ac:dyDescent="0.25">
      <c r="B284" t="s">
        <v>430</v>
      </c>
      <c r="C284" t="s">
        <v>119</v>
      </c>
      <c r="D284" t="s">
        <v>403</v>
      </c>
      <c r="E284" t="s">
        <v>404</v>
      </c>
      <c r="F284" s="61">
        <v>45357</v>
      </c>
      <c r="G284" s="61">
        <v>45374</v>
      </c>
      <c r="L284">
        <v>495</v>
      </c>
      <c r="Q284">
        <v>117</v>
      </c>
      <c r="R284">
        <v>117</v>
      </c>
      <c r="T284">
        <v>7</v>
      </c>
      <c r="U284">
        <v>2.3199999999999998</v>
      </c>
      <c r="W284">
        <v>11.05</v>
      </c>
      <c r="X284">
        <v>7.13</v>
      </c>
      <c r="Y284">
        <v>2.57</v>
      </c>
      <c r="AB284">
        <v>27.4</v>
      </c>
      <c r="AC284">
        <v>10.65</v>
      </c>
      <c r="AE284">
        <v>4.82</v>
      </c>
      <c r="AF284"/>
      <c r="AG284">
        <v>2.27</v>
      </c>
      <c r="AH284"/>
      <c r="AI284"/>
      <c r="AJ284">
        <v>41.6</v>
      </c>
      <c r="AK284"/>
      <c r="AL284">
        <v>1.06</v>
      </c>
      <c r="AR284">
        <v>8.9700000000000006</v>
      </c>
      <c r="AS284">
        <v>50.4</v>
      </c>
      <c r="AT284"/>
      <c r="AU284"/>
      <c r="AV284"/>
      <c r="AW284"/>
      <c r="AX284">
        <v>11.5</v>
      </c>
      <c r="AY284">
        <v>11.5</v>
      </c>
      <c r="AZ284">
        <v>40.700000000000003</v>
      </c>
      <c r="BA284"/>
      <c r="BB284"/>
      <c r="BC284"/>
      <c r="BD284">
        <v>58</v>
      </c>
      <c r="BE284"/>
      <c r="BF284">
        <v>11.5</v>
      </c>
      <c r="BG284">
        <v>1.7</v>
      </c>
      <c r="BH284">
        <v>15.8</v>
      </c>
      <c r="BI284">
        <v>0.6</v>
      </c>
      <c r="BJ284">
        <v>1.71</v>
      </c>
      <c r="BK284">
        <v>1.71</v>
      </c>
      <c r="BM284">
        <v>6.47</v>
      </c>
      <c r="BN284">
        <v>0.69</v>
      </c>
      <c r="BO284"/>
      <c r="BP284">
        <v>1.02</v>
      </c>
      <c r="BQ284">
        <v>1.34</v>
      </c>
      <c r="BR284">
        <v>1.34</v>
      </c>
      <c r="BS284">
        <v>1.34</v>
      </c>
      <c r="BT284">
        <v>298</v>
      </c>
      <c r="BU284">
        <v>1.4</v>
      </c>
      <c r="BV284">
        <v>51.2</v>
      </c>
      <c r="BW284">
        <v>7.64</v>
      </c>
      <c r="BX284"/>
      <c r="BY284">
        <v>172</v>
      </c>
      <c r="CP284" s="49"/>
    </row>
    <row r="285" spans="2:94" x14ac:dyDescent="0.25">
      <c r="B285" t="s">
        <v>431</v>
      </c>
      <c r="C285" t="s">
        <v>119</v>
      </c>
      <c r="D285" t="s">
        <v>403</v>
      </c>
      <c r="E285" t="s">
        <v>404</v>
      </c>
      <c r="F285" s="61">
        <v>45357</v>
      </c>
      <c r="G285" s="61">
        <v>45374</v>
      </c>
      <c r="L285">
        <v>326</v>
      </c>
      <c r="Q285">
        <v>50.5</v>
      </c>
      <c r="R285">
        <v>50.5</v>
      </c>
      <c r="T285">
        <v>6</v>
      </c>
      <c r="U285">
        <v>2.16</v>
      </c>
      <c r="W285">
        <v>12.1</v>
      </c>
      <c r="X285">
        <v>7.3</v>
      </c>
      <c r="Y285">
        <v>2.98</v>
      </c>
      <c r="AB285">
        <v>25.7</v>
      </c>
      <c r="AC285">
        <v>12</v>
      </c>
      <c r="AE285">
        <v>4.45</v>
      </c>
      <c r="AF285"/>
      <c r="AG285">
        <v>2.4300000000000002</v>
      </c>
      <c r="AH285"/>
      <c r="AI285"/>
      <c r="AJ285">
        <v>49.8</v>
      </c>
      <c r="AK285"/>
      <c r="AL285">
        <v>1.02</v>
      </c>
      <c r="AR285">
        <v>7.91</v>
      </c>
      <c r="AS285">
        <v>56.9</v>
      </c>
      <c r="AT285"/>
      <c r="AU285"/>
      <c r="AV285"/>
      <c r="AW285"/>
      <c r="AX285">
        <v>13.4</v>
      </c>
      <c r="AY285">
        <v>13.4</v>
      </c>
      <c r="AZ285">
        <v>51.4</v>
      </c>
      <c r="BA285"/>
      <c r="BB285"/>
      <c r="BC285"/>
      <c r="BD285">
        <v>55.2</v>
      </c>
      <c r="BE285"/>
      <c r="BF285">
        <v>11.8</v>
      </c>
      <c r="BG285">
        <v>1.6</v>
      </c>
      <c r="BH285">
        <v>18.8</v>
      </c>
      <c r="BI285">
        <v>0.5</v>
      </c>
      <c r="BJ285">
        <v>1.8</v>
      </c>
      <c r="BK285">
        <v>1.8</v>
      </c>
      <c r="BM285">
        <v>5.97</v>
      </c>
      <c r="BN285">
        <v>0.65</v>
      </c>
      <c r="BO285"/>
      <c r="BP285">
        <v>1.06</v>
      </c>
      <c r="BQ285">
        <v>1.22</v>
      </c>
      <c r="BR285">
        <v>1.22</v>
      </c>
      <c r="BS285">
        <v>1.22</v>
      </c>
      <c r="BT285">
        <v>290</v>
      </c>
      <c r="BU285">
        <v>1.9</v>
      </c>
      <c r="BV285">
        <v>55.7</v>
      </c>
      <c r="BW285">
        <v>7.61</v>
      </c>
      <c r="BX285"/>
      <c r="BY285">
        <v>165</v>
      </c>
      <c r="CP285" s="49"/>
    </row>
    <row r="286" spans="2:94" x14ac:dyDescent="0.25">
      <c r="B286" t="s">
        <v>432</v>
      </c>
      <c r="C286" t="s">
        <v>119</v>
      </c>
      <c r="D286" t="s">
        <v>403</v>
      </c>
      <c r="E286" t="s">
        <v>404</v>
      </c>
      <c r="F286" s="61">
        <v>45357</v>
      </c>
      <c r="G286" s="61">
        <v>45374</v>
      </c>
      <c r="L286">
        <v>269</v>
      </c>
      <c r="Q286">
        <v>39.200000000000003</v>
      </c>
      <c r="R286">
        <v>39.200000000000003</v>
      </c>
      <c r="T286">
        <v>11</v>
      </c>
      <c r="U286">
        <v>2.44</v>
      </c>
      <c r="W286">
        <v>15.55</v>
      </c>
      <c r="X286">
        <v>9.35</v>
      </c>
      <c r="Y286">
        <v>3.95</v>
      </c>
      <c r="AB286">
        <v>30.9</v>
      </c>
      <c r="AC286">
        <v>16.7</v>
      </c>
      <c r="AE286">
        <v>4.5199999999999996</v>
      </c>
      <c r="AF286"/>
      <c r="AG286">
        <v>3.06</v>
      </c>
      <c r="AH286"/>
      <c r="AI286"/>
      <c r="AJ286">
        <v>76.2</v>
      </c>
      <c r="AK286"/>
      <c r="AL286">
        <v>1.1200000000000001</v>
      </c>
      <c r="AR286">
        <v>7.8</v>
      </c>
      <c r="AS286">
        <v>83</v>
      </c>
      <c r="AT286"/>
      <c r="AU286"/>
      <c r="AV286"/>
      <c r="AW286"/>
      <c r="AX286">
        <v>20</v>
      </c>
      <c r="AY286">
        <v>20</v>
      </c>
      <c r="AZ286">
        <v>51.4</v>
      </c>
      <c r="BA286"/>
      <c r="BB286"/>
      <c r="BC286"/>
      <c r="BD286">
        <v>55</v>
      </c>
      <c r="BE286"/>
      <c r="BF286">
        <v>17.2</v>
      </c>
      <c r="BG286">
        <v>2</v>
      </c>
      <c r="BH286">
        <v>23.7</v>
      </c>
      <c r="BI286">
        <v>0.5</v>
      </c>
      <c r="BJ286">
        <v>2.52</v>
      </c>
      <c r="BK286">
        <v>2.52</v>
      </c>
      <c r="BM286">
        <v>5.87</v>
      </c>
      <c r="BN286">
        <v>0.62</v>
      </c>
      <c r="BO286"/>
      <c r="BP286">
        <v>1.3</v>
      </c>
      <c r="BQ286">
        <v>1.33</v>
      </c>
      <c r="BR286">
        <v>1.33</v>
      </c>
      <c r="BS286">
        <v>1.33</v>
      </c>
      <c r="BT286">
        <v>336</v>
      </c>
      <c r="BU286">
        <v>1.4</v>
      </c>
      <c r="BV286">
        <v>75.3</v>
      </c>
      <c r="BW286">
        <v>8.64</v>
      </c>
      <c r="BX286"/>
      <c r="BY286">
        <v>166</v>
      </c>
      <c r="CP286" s="49"/>
    </row>
    <row r="287" spans="2:94" x14ac:dyDescent="0.25">
      <c r="B287" t="s">
        <v>433</v>
      </c>
      <c r="C287" t="s">
        <v>119</v>
      </c>
      <c r="D287" t="s">
        <v>403</v>
      </c>
      <c r="E287" t="s">
        <v>404</v>
      </c>
      <c r="F287" s="61">
        <v>45357</v>
      </c>
      <c r="G287" s="61">
        <v>45374</v>
      </c>
      <c r="L287">
        <v>289</v>
      </c>
      <c r="Q287">
        <v>39.1</v>
      </c>
      <c r="R287">
        <v>39.1</v>
      </c>
      <c r="T287">
        <v>10</v>
      </c>
      <c r="U287">
        <v>2.46</v>
      </c>
      <c r="W287">
        <v>12.2</v>
      </c>
      <c r="X287">
        <v>7.31</v>
      </c>
      <c r="Y287">
        <v>3.12</v>
      </c>
      <c r="AB287">
        <v>29.3</v>
      </c>
      <c r="AC287">
        <v>13.05</v>
      </c>
      <c r="AE287">
        <v>4.79</v>
      </c>
      <c r="AF287"/>
      <c r="AG287">
        <v>2.5099999999999998</v>
      </c>
      <c r="AH287"/>
      <c r="AI287"/>
      <c r="AJ287">
        <v>58.9</v>
      </c>
      <c r="AK287"/>
      <c r="AL287">
        <v>0.99</v>
      </c>
      <c r="AR287">
        <v>8.07</v>
      </c>
      <c r="AS287">
        <v>62.3</v>
      </c>
      <c r="AT287"/>
      <c r="AU287"/>
      <c r="AV287"/>
      <c r="AW287"/>
      <c r="AX287">
        <v>14.6</v>
      </c>
      <c r="AY287">
        <v>14.6</v>
      </c>
      <c r="AZ287">
        <v>57.3</v>
      </c>
      <c r="BA287"/>
      <c r="BB287"/>
      <c r="BC287"/>
      <c r="BD287">
        <v>52.2</v>
      </c>
      <c r="BE287"/>
      <c r="BF287">
        <v>12.3</v>
      </c>
      <c r="BG287">
        <v>1.9</v>
      </c>
      <c r="BH287">
        <v>23.2</v>
      </c>
      <c r="BI287">
        <v>0.6</v>
      </c>
      <c r="BJ287">
        <v>1.96</v>
      </c>
      <c r="BK287">
        <v>1.96</v>
      </c>
      <c r="BM287">
        <v>6</v>
      </c>
      <c r="BN287">
        <v>0.64</v>
      </c>
      <c r="BO287"/>
      <c r="BP287">
        <v>1.06</v>
      </c>
      <c r="BQ287">
        <v>1.1200000000000001</v>
      </c>
      <c r="BR287">
        <v>1.1200000000000001</v>
      </c>
      <c r="BS287">
        <v>1.1200000000000001</v>
      </c>
      <c r="BT287">
        <v>290</v>
      </c>
      <c r="BU287">
        <v>1.2</v>
      </c>
      <c r="BV287">
        <v>63.3</v>
      </c>
      <c r="BW287">
        <v>7.37</v>
      </c>
      <c r="BX287"/>
      <c r="BY287">
        <v>173</v>
      </c>
      <c r="CP287" s="49"/>
    </row>
    <row r="288" spans="2:94" x14ac:dyDescent="0.25">
      <c r="B288" t="s">
        <v>434</v>
      </c>
      <c r="C288" t="s">
        <v>119</v>
      </c>
      <c r="D288" t="s">
        <v>403</v>
      </c>
      <c r="E288" t="s">
        <v>404</v>
      </c>
      <c r="F288" s="61">
        <v>45357</v>
      </c>
      <c r="G288" s="61">
        <v>45374</v>
      </c>
      <c r="L288">
        <v>557</v>
      </c>
      <c r="Q288">
        <v>55</v>
      </c>
      <c r="R288">
        <v>55</v>
      </c>
      <c r="T288">
        <v>7</v>
      </c>
      <c r="U288">
        <v>2.61</v>
      </c>
      <c r="W288">
        <v>28.5</v>
      </c>
      <c r="X288">
        <v>17.2</v>
      </c>
      <c r="Y288">
        <v>6.85</v>
      </c>
      <c r="AB288">
        <v>26.4</v>
      </c>
      <c r="AC288">
        <v>29.8</v>
      </c>
      <c r="AE288">
        <v>4.16</v>
      </c>
      <c r="AF288"/>
      <c r="AG288">
        <v>6.06</v>
      </c>
      <c r="AH288"/>
      <c r="AI288"/>
      <c r="AJ288">
        <v>117.5</v>
      </c>
      <c r="AK288"/>
      <c r="AL288">
        <v>2.27</v>
      </c>
      <c r="AR288">
        <v>7.36</v>
      </c>
      <c r="AS288">
        <v>120</v>
      </c>
      <c r="AT288"/>
      <c r="AU288"/>
      <c r="AV288"/>
      <c r="AW288"/>
      <c r="AX288">
        <v>28.4</v>
      </c>
      <c r="AY288">
        <v>28.4</v>
      </c>
      <c r="AZ288">
        <v>56.4</v>
      </c>
      <c r="BA288"/>
      <c r="BB288"/>
      <c r="BC288"/>
      <c r="BD288">
        <v>47.1</v>
      </c>
      <c r="BE288"/>
      <c r="BF288">
        <v>26.8</v>
      </c>
      <c r="BG288">
        <v>1.6</v>
      </c>
      <c r="BH288">
        <v>26.7</v>
      </c>
      <c r="BI288">
        <v>0.5</v>
      </c>
      <c r="BJ288">
        <v>4.55</v>
      </c>
      <c r="BK288">
        <v>4.55</v>
      </c>
      <c r="BM288">
        <v>5.51</v>
      </c>
      <c r="BN288">
        <v>0.6</v>
      </c>
      <c r="BO288"/>
      <c r="BP288">
        <v>2.5</v>
      </c>
      <c r="BQ288">
        <v>1.89</v>
      </c>
      <c r="BR288">
        <v>1.89</v>
      </c>
      <c r="BS288">
        <v>1.89</v>
      </c>
      <c r="BT288">
        <v>404</v>
      </c>
      <c r="BU288">
        <v>1.6</v>
      </c>
      <c r="BV288">
        <v>148</v>
      </c>
      <c r="BW288">
        <v>16.149999999999999</v>
      </c>
      <c r="BX288"/>
      <c r="BY288">
        <v>155</v>
      </c>
      <c r="CP288" s="49"/>
    </row>
    <row r="289" spans="2:94" x14ac:dyDescent="0.25">
      <c r="B289" t="s">
        <v>435</v>
      </c>
      <c r="C289" t="s">
        <v>119</v>
      </c>
      <c r="D289" t="s">
        <v>403</v>
      </c>
      <c r="E289" t="s">
        <v>404</v>
      </c>
      <c r="F289" s="61">
        <v>45357</v>
      </c>
      <c r="G289" s="61">
        <v>45374</v>
      </c>
      <c r="L289">
        <v>505</v>
      </c>
      <c r="Q289">
        <v>52.7</v>
      </c>
      <c r="R289">
        <v>52.7</v>
      </c>
      <c r="T289">
        <v>13</v>
      </c>
      <c r="U289">
        <v>2.57</v>
      </c>
      <c r="W289">
        <v>30</v>
      </c>
      <c r="X289">
        <v>18.149999999999999</v>
      </c>
      <c r="Y289">
        <v>7</v>
      </c>
      <c r="AB289">
        <v>27.8</v>
      </c>
      <c r="AC289">
        <v>31.5</v>
      </c>
      <c r="AE289">
        <v>4.21</v>
      </c>
      <c r="AF289"/>
      <c r="AG289">
        <v>6.24</v>
      </c>
      <c r="AH289"/>
      <c r="AI289"/>
      <c r="AJ289">
        <v>118</v>
      </c>
      <c r="AK289"/>
      <c r="AL289">
        <v>2.3199999999999998</v>
      </c>
      <c r="AR289">
        <v>7.68</v>
      </c>
      <c r="AS289">
        <v>126</v>
      </c>
      <c r="AT289"/>
      <c r="AU289"/>
      <c r="AV289"/>
      <c r="AW289"/>
      <c r="AX289">
        <v>29.4</v>
      </c>
      <c r="AY289">
        <v>29.4</v>
      </c>
      <c r="AZ289">
        <v>60.4</v>
      </c>
      <c r="BA289"/>
      <c r="BB289"/>
      <c r="BC289"/>
      <c r="BD289">
        <v>44.3</v>
      </c>
      <c r="BE289"/>
      <c r="BF289">
        <v>27.4</v>
      </c>
      <c r="BG289">
        <v>1.7</v>
      </c>
      <c r="BH289">
        <v>32.1</v>
      </c>
      <c r="BI289">
        <v>0.5</v>
      </c>
      <c r="BJ289">
        <v>4.88</v>
      </c>
      <c r="BK289">
        <v>4.88</v>
      </c>
      <c r="BM289">
        <v>5.87</v>
      </c>
      <c r="BN289">
        <v>0.56999999999999995</v>
      </c>
      <c r="BO289"/>
      <c r="BP289">
        <v>2.58</v>
      </c>
      <c r="BQ289">
        <v>1.88</v>
      </c>
      <c r="BR289">
        <v>1.88</v>
      </c>
      <c r="BS289">
        <v>1.88</v>
      </c>
      <c r="BT289">
        <v>371</v>
      </c>
      <c r="BU289">
        <v>2</v>
      </c>
      <c r="BV289">
        <v>161</v>
      </c>
      <c r="BW289">
        <v>17.55</v>
      </c>
      <c r="BX289"/>
      <c r="BY289">
        <v>162</v>
      </c>
      <c r="CP289" s="49"/>
    </row>
    <row r="290" spans="2:94" x14ac:dyDescent="0.25">
      <c r="B290" t="s">
        <v>436</v>
      </c>
      <c r="C290" t="s">
        <v>119</v>
      </c>
      <c r="D290" t="s">
        <v>403</v>
      </c>
      <c r="E290" t="s">
        <v>404</v>
      </c>
      <c r="F290" s="61">
        <v>45357</v>
      </c>
      <c r="G290" s="61">
        <v>45374</v>
      </c>
      <c r="L290">
        <v>398</v>
      </c>
      <c r="Q290">
        <v>39.299999999999997</v>
      </c>
      <c r="R290">
        <v>39.299999999999997</v>
      </c>
      <c r="T290">
        <v>9</v>
      </c>
      <c r="U290">
        <v>2.64</v>
      </c>
      <c r="W290">
        <v>15.1</v>
      </c>
      <c r="X290">
        <v>10.050000000000001</v>
      </c>
      <c r="Y290">
        <v>3.35</v>
      </c>
      <c r="AB290">
        <v>25.8</v>
      </c>
      <c r="AC290">
        <v>15.6</v>
      </c>
      <c r="AE290">
        <v>4.72</v>
      </c>
      <c r="AF290"/>
      <c r="AG290">
        <v>3.38</v>
      </c>
      <c r="AH290"/>
      <c r="AI290"/>
      <c r="AJ290">
        <v>61.9</v>
      </c>
      <c r="AK290"/>
      <c r="AL290">
        <v>1.28</v>
      </c>
      <c r="AR290">
        <v>8.2899999999999991</v>
      </c>
      <c r="AS290">
        <v>59.5</v>
      </c>
      <c r="AT290"/>
      <c r="AU290"/>
      <c r="AV290"/>
      <c r="AW290"/>
      <c r="AX290">
        <v>13.45</v>
      </c>
      <c r="AY290">
        <v>13.45</v>
      </c>
      <c r="AZ290">
        <v>81.3</v>
      </c>
      <c r="BA290"/>
      <c r="BB290"/>
      <c r="BC290"/>
      <c r="BD290">
        <v>52.4</v>
      </c>
      <c r="BE290"/>
      <c r="BF290">
        <v>12.55</v>
      </c>
      <c r="BG290">
        <v>1.9</v>
      </c>
      <c r="BH290">
        <v>32.5</v>
      </c>
      <c r="BI290">
        <v>0.6</v>
      </c>
      <c r="BJ290">
        <v>2.27</v>
      </c>
      <c r="BK290">
        <v>2.27</v>
      </c>
      <c r="BM290">
        <v>6.23</v>
      </c>
      <c r="BN290">
        <v>0.64</v>
      </c>
      <c r="BO290"/>
      <c r="BP290">
        <v>1.43</v>
      </c>
      <c r="BQ290">
        <v>1.72</v>
      </c>
      <c r="BR290">
        <v>1.72</v>
      </c>
      <c r="BS290">
        <v>1.72</v>
      </c>
      <c r="BT290">
        <v>364</v>
      </c>
      <c r="BU290">
        <v>1.8</v>
      </c>
      <c r="BV290">
        <v>86.3</v>
      </c>
      <c r="BW290">
        <v>9.6999999999999993</v>
      </c>
      <c r="BX290"/>
      <c r="BY290">
        <v>174</v>
      </c>
      <c r="CP290" s="49"/>
    </row>
    <row r="291" spans="2:94" x14ac:dyDescent="0.25">
      <c r="B291" t="s">
        <v>437</v>
      </c>
      <c r="C291" t="s">
        <v>119</v>
      </c>
      <c r="D291" t="s">
        <v>403</v>
      </c>
      <c r="E291" t="s">
        <v>404</v>
      </c>
      <c r="F291" s="61">
        <v>45357</v>
      </c>
      <c r="G291" s="61">
        <v>45374</v>
      </c>
      <c r="L291">
        <v>410</v>
      </c>
      <c r="Q291">
        <v>42</v>
      </c>
      <c r="R291">
        <v>42</v>
      </c>
      <c r="T291">
        <v>6</v>
      </c>
      <c r="U291">
        <v>2.21</v>
      </c>
      <c r="W291">
        <v>9.2200000000000006</v>
      </c>
      <c r="X291">
        <v>6.18</v>
      </c>
      <c r="Y291">
        <v>2.0499999999999998</v>
      </c>
      <c r="AB291">
        <v>24.5</v>
      </c>
      <c r="AC291">
        <v>9.33</v>
      </c>
      <c r="AE291">
        <v>4.62</v>
      </c>
      <c r="AF291"/>
      <c r="AG291">
        <v>1.92</v>
      </c>
      <c r="AH291"/>
      <c r="AI291"/>
      <c r="AJ291">
        <v>40.4</v>
      </c>
      <c r="AK291"/>
      <c r="AL291">
        <v>0.8</v>
      </c>
      <c r="AR291">
        <v>8.48</v>
      </c>
      <c r="AS291">
        <v>37.200000000000003</v>
      </c>
      <c r="AT291"/>
      <c r="AU291"/>
      <c r="AV291"/>
      <c r="AW291"/>
      <c r="AX291">
        <v>8.5500000000000007</v>
      </c>
      <c r="AY291">
        <v>8.5500000000000007</v>
      </c>
      <c r="AZ291">
        <v>74.5</v>
      </c>
      <c r="BA291"/>
      <c r="BB291"/>
      <c r="BC291"/>
      <c r="BD291">
        <v>51.7</v>
      </c>
      <c r="BE291"/>
      <c r="BF291">
        <v>8.2100000000000009</v>
      </c>
      <c r="BG291">
        <v>1.6</v>
      </c>
      <c r="BH291">
        <v>60.5</v>
      </c>
      <c r="BI291">
        <v>0.6</v>
      </c>
      <c r="BJ291">
        <v>1.52</v>
      </c>
      <c r="BK291">
        <v>1.52</v>
      </c>
      <c r="BM291">
        <v>6.05</v>
      </c>
      <c r="BN291">
        <v>0.65</v>
      </c>
      <c r="BO291"/>
      <c r="BP291">
        <v>0.82</v>
      </c>
      <c r="BQ291">
        <v>1.59</v>
      </c>
      <c r="BR291">
        <v>1.59</v>
      </c>
      <c r="BS291">
        <v>1.59</v>
      </c>
      <c r="BT291">
        <v>333</v>
      </c>
      <c r="BU291">
        <v>1.6</v>
      </c>
      <c r="BV291">
        <v>57.6</v>
      </c>
      <c r="BW291">
        <v>5.71</v>
      </c>
      <c r="BX291"/>
      <c r="BY291">
        <v>167</v>
      </c>
      <c r="CP291" s="49"/>
    </row>
    <row r="292" spans="2:94" x14ac:dyDescent="0.25">
      <c r="B292" t="s">
        <v>438</v>
      </c>
      <c r="C292" t="s">
        <v>119</v>
      </c>
      <c r="D292" t="s">
        <v>403</v>
      </c>
      <c r="E292" t="s">
        <v>404</v>
      </c>
      <c r="F292" s="61">
        <v>45357</v>
      </c>
      <c r="G292" s="61">
        <v>45374</v>
      </c>
      <c r="L292">
        <v>454</v>
      </c>
      <c r="Q292">
        <v>38.299999999999997</v>
      </c>
      <c r="R292">
        <v>38.299999999999997</v>
      </c>
      <c r="T292">
        <v>6</v>
      </c>
      <c r="U292">
        <v>2.04</v>
      </c>
      <c r="W292">
        <v>7.28</v>
      </c>
      <c r="X292">
        <v>4.5999999999999996</v>
      </c>
      <c r="Y292">
        <v>1.49</v>
      </c>
      <c r="AB292">
        <v>23.2</v>
      </c>
      <c r="AC292">
        <v>7.59</v>
      </c>
      <c r="AE292">
        <v>4.2699999999999996</v>
      </c>
      <c r="AF292"/>
      <c r="AG292">
        <v>1.56</v>
      </c>
      <c r="AH292"/>
      <c r="AI292"/>
      <c r="AJ292">
        <v>31.1</v>
      </c>
      <c r="AK292"/>
      <c r="AL292">
        <v>0.69</v>
      </c>
      <c r="AR292">
        <v>8.1199999999999992</v>
      </c>
      <c r="AS292">
        <v>29.7</v>
      </c>
      <c r="AT292"/>
      <c r="AU292"/>
      <c r="AV292"/>
      <c r="AW292"/>
      <c r="AX292">
        <v>6.69</v>
      </c>
      <c r="AY292">
        <v>6.69</v>
      </c>
      <c r="AZ292">
        <v>61</v>
      </c>
      <c r="BA292"/>
      <c r="BB292"/>
      <c r="BC292"/>
      <c r="BD292">
        <v>44.2</v>
      </c>
      <c r="BE292"/>
      <c r="BF292">
        <v>6.13</v>
      </c>
      <c r="BG292">
        <v>1.4</v>
      </c>
      <c r="BH292">
        <v>91.8</v>
      </c>
      <c r="BI292">
        <v>0.5</v>
      </c>
      <c r="BJ292">
        <v>1.1599999999999999</v>
      </c>
      <c r="BK292">
        <v>1.1599999999999999</v>
      </c>
      <c r="BM292">
        <v>5.54</v>
      </c>
      <c r="BN292">
        <v>0.56999999999999995</v>
      </c>
      <c r="BO292"/>
      <c r="BP292">
        <v>0.65</v>
      </c>
      <c r="BQ292">
        <v>1.54</v>
      </c>
      <c r="BR292">
        <v>1.54</v>
      </c>
      <c r="BS292">
        <v>1.54</v>
      </c>
      <c r="BT292">
        <v>312</v>
      </c>
      <c r="BU292">
        <v>2.2000000000000002</v>
      </c>
      <c r="BV292">
        <v>43</v>
      </c>
      <c r="BW292">
        <v>4.37</v>
      </c>
      <c r="BX292"/>
      <c r="BY292">
        <v>157</v>
      </c>
      <c r="CP292" s="49"/>
    </row>
    <row r="293" spans="2:94" x14ac:dyDescent="0.25">
      <c r="B293" t="s">
        <v>439</v>
      </c>
      <c r="C293" t="s">
        <v>119</v>
      </c>
      <c r="D293" t="s">
        <v>403</v>
      </c>
      <c r="E293" t="s">
        <v>404</v>
      </c>
      <c r="F293" s="61">
        <v>45357</v>
      </c>
      <c r="G293" s="61">
        <v>45374</v>
      </c>
      <c r="L293">
        <v>368</v>
      </c>
      <c r="Q293">
        <v>41.3</v>
      </c>
      <c r="R293">
        <v>41.3</v>
      </c>
      <c r="T293">
        <v>6</v>
      </c>
      <c r="U293">
        <v>2.04</v>
      </c>
      <c r="W293">
        <v>8.1300000000000008</v>
      </c>
      <c r="X293">
        <v>5.51</v>
      </c>
      <c r="Y293">
        <v>1.66</v>
      </c>
      <c r="AB293">
        <v>25.1</v>
      </c>
      <c r="AC293">
        <v>8.07</v>
      </c>
      <c r="AE293">
        <v>4.37</v>
      </c>
      <c r="AF293"/>
      <c r="AG293">
        <v>1.88</v>
      </c>
      <c r="AH293"/>
      <c r="AI293"/>
      <c r="AJ293">
        <v>30.6</v>
      </c>
      <c r="AK293"/>
      <c r="AL293">
        <v>0.82</v>
      </c>
      <c r="AR293">
        <v>7.92</v>
      </c>
      <c r="AS293">
        <v>31</v>
      </c>
      <c r="AT293"/>
      <c r="AU293"/>
      <c r="AV293"/>
      <c r="AW293"/>
      <c r="AX293">
        <v>7.08</v>
      </c>
      <c r="AY293">
        <v>7.08</v>
      </c>
      <c r="AZ293">
        <v>65.900000000000006</v>
      </c>
      <c r="BA293"/>
      <c r="BB293"/>
      <c r="BC293"/>
      <c r="BD293">
        <v>43.2</v>
      </c>
      <c r="BE293"/>
      <c r="BF293">
        <v>6.45</v>
      </c>
      <c r="BG293">
        <v>1.9</v>
      </c>
      <c r="BH293">
        <v>111.5</v>
      </c>
      <c r="BI293">
        <v>0.5</v>
      </c>
      <c r="BJ293">
        <v>1.32</v>
      </c>
      <c r="BK293">
        <v>1.32</v>
      </c>
      <c r="BM293">
        <v>5.82</v>
      </c>
      <c r="BN293">
        <v>0.6</v>
      </c>
      <c r="BO293"/>
      <c r="BP293">
        <v>0.86</v>
      </c>
      <c r="BQ293">
        <v>1.58</v>
      </c>
      <c r="BR293">
        <v>1.58</v>
      </c>
      <c r="BS293">
        <v>1.58</v>
      </c>
      <c r="BT293">
        <v>311</v>
      </c>
      <c r="BU293">
        <v>1.7</v>
      </c>
      <c r="BV293">
        <v>50.5</v>
      </c>
      <c r="BW293">
        <v>5.55</v>
      </c>
      <c r="BX293"/>
      <c r="BY293">
        <v>155</v>
      </c>
      <c r="CP293" s="49"/>
    </row>
    <row r="294" spans="2:94" x14ac:dyDescent="0.25">
      <c r="B294" t="s">
        <v>440</v>
      </c>
      <c r="C294" t="s">
        <v>119</v>
      </c>
      <c r="D294" t="s">
        <v>403</v>
      </c>
      <c r="E294" t="s">
        <v>404</v>
      </c>
      <c r="F294" s="61">
        <v>45357</v>
      </c>
      <c r="G294" s="61">
        <v>45374</v>
      </c>
      <c r="L294">
        <v>381</v>
      </c>
      <c r="Q294">
        <v>45.4</v>
      </c>
      <c r="R294">
        <v>45.4</v>
      </c>
      <c r="T294">
        <v>6</v>
      </c>
      <c r="U294">
        <v>2.06</v>
      </c>
      <c r="W294">
        <v>7.28</v>
      </c>
      <c r="X294">
        <v>4.97</v>
      </c>
      <c r="Y294">
        <v>1.72</v>
      </c>
      <c r="AB294">
        <v>27.2</v>
      </c>
      <c r="AC294">
        <v>7.3</v>
      </c>
      <c r="AE294">
        <v>4.4400000000000004</v>
      </c>
      <c r="AF294"/>
      <c r="AG294">
        <v>1.6</v>
      </c>
      <c r="AH294"/>
      <c r="AI294"/>
      <c r="AJ294">
        <v>28.1</v>
      </c>
      <c r="AK294"/>
      <c r="AL294">
        <v>0.65</v>
      </c>
      <c r="AR294">
        <v>8.44</v>
      </c>
      <c r="AS294">
        <v>28.1</v>
      </c>
      <c r="AT294"/>
      <c r="AU294"/>
      <c r="AV294"/>
      <c r="AW294"/>
      <c r="AX294">
        <v>6.56</v>
      </c>
      <c r="AY294">
        <v>6.56</v>
      </c>
      <c r="AZ294">
        <v>70.599999999999994</v>
      </c>
      <c r="BA294"/>
      <c r="BB294"/>
      <c r="BC294"/>
      <c r="BD294">
        <v>43.8</v>
      </c>
      <c r="BE294"/>
      <c r="BF294">
        <v>6.34</v>
      </c>
      <c r="BG294">
        <v>1.7</v>
      </c>
      <c r="BH294">
        <v>131.5</v>
      </c>
      <c r="BI294">
        <v>0.6</v>
      </c>
      <c r="BJ294">
        <v>1.1000000000000001</v>
      </c>
      <c r="BK294">
        <v>1.1000000000000001</v>
      </c>
      <c r="BM294">
        <v>6.44</v>
      </c>
      <c r="BN294">
        <v>0.64</v>
      </c>
      <c r="BO294"/>
      <c r="BP294">
        <v>0.7</v>
      </c>
      <c r="BQ294">
        <v>1.81</v>
      </c>
      <c r="BR294">
        <v>1.81</v>
      </c>
      <c r="BS294">
        <v>1.81</v>
      </c>
      <c r="BT294">
        <v>339</v>
      </c>
      <c r="BU294">
        <v>1.8</v>
      </c>
      <c r="BV294">
        <v>43.4</v>
      </c>
      <c r="BW294">
        <v>4.79</v>
      </c>
      <c r="BX294"/>
      <c r="BY294">
        <v>169</v>
      </c>
      <c r="CP294" s="49"/>
    </row>
    <row r="295" spans="2:94" x14ac:dyDescent="0.25">
      <c r="B295" t="s">
        <v>441</v>
      </c>
      <c r="C295" t="s">
        <v>119</v>
      </c>
      <c r="D295" t="s">
        <v>403</v>
      </c>
      <c r="E295" t="s">
        <v>404</v>
      </c>
      <c r="F295" s="61">
        <v>45357</v>
      </c>
      <c r="G295" s="61">
        <v>45374</v>
      </c>
      <c r="L295">
        <v>343</v>
      </c>
      <c r="Q295">
        <v>40.200000000000003</v>
      </c>
      <c r="R295">
        <v>40.200000000000003</v>
      </c>
      <c r="T295">
        <v>7</v>
      </c>
      <c r="U295">
        <v>2.0299999999999998</v>
      </c>
      <c r="W295">
        <v>6.85</v>
      </c>
      <c r="X295">
        <v>4.34</v>
      </c>
      <c r="Y295">
        <v>1.36</v>
      </c>
      <c r="AB295">
        <v>24.4</v>
      </c>
      <c r="AC295">
        <v>6.28</v>
      </c>
      <c r="AE295">
        <v>3.89</v>
      </c>
      <c r="AF295"/>
      <c r="AG295">
        <v>1.51</v>
      </c>
      <c r="AH295"/>
      <c r="AI295"/>
      <c r="AJ295">
        <v>22.5</v>
      </c>
      <c r="AK295"/>
      <c r="AL295">
        <v>0.66</v>
      </c>
      <c r="AR295">
        <v>7.41</v>
      </c>
      <c r="AS295">
        <v>23.8</v>
      </c>
      <c r="AT295"/>
      <c r="AU295"/>
      <c r="AV295"/>
      <c r="AW295"/>
      <c r="AX295">
        <v>5.38</v>
      </c>
      <c r="AY295">
        <v>5.38</v>
      </c>
      <c r="AZ295">
        <v>64.7</v>
      </c>
      <c r="BA295"/>
      <c r="BB295"/>
      <c r="BC295"/>
      <c r="BD295">
        <v>39</v>
      </c>
      <c r="BE295"/>
      <c r="BF295">
        <v>5.32</v>
      </c>
      <c r="BG295">
        <v>1.5</v>
      </c>
      <c r="BH295">
        <v>154</v>
      </c>
      <c r="BI295">
        <v>0.5</v>
      </c>
      <c r="BJ295">
        <v>1.06</v>
      </c>
      <c r="BK295">
        <v>1.06</v>
      </c>
      <c r="BM295">
        <v>5.67</v>
      </c>
      <c r="BN295">
        <v>0.56000000000000005</v>
      </c>
      <c r="BO295"/>
      <c r="BP295">
        <v>0.69</v>
      </c>
      <c r="BQ295">
        <v>1.66</v>
      </c>
      <c r="BR295">
        <v>1.66</v>
      </c>
      <c r="BS295">
        <v>1.66</v>
      </c>
      <c r="BT295">
        <v>334</v>
      </c>
      <c r="BU295">
        <v>1.6</v>
      </c>
      <c r="BV295">
        <v>39.799999999999997</v>
      </c>
      <c r="BW295">
        <v>4.75</v>
      </c>
      <c r="BX295"/>
      <c r="BY295">
        <v>154</v>
      </c>
      <c r="CP295" s="49"/>
    </row>
    <row r="296" spans="2:94" x14ac:dyDescent="0.25">
      <c r="B296" t="s">
        <v>442</v>
      </c>
      <c r="C296" t="s">
        <v>119</v>
      </c>
      <c r="D296" t="s">
        <v>403</v>
      </c>
      <c r="E296" t="s">
        <v>404</v>
      </c>
      <c r="F296" s="61">
        <v>45357</v>
      </c>
      <c r="G296" s="61">
        <v>45374</v>
      </c>
      <c r="L296">
        <v>282</v>
      </c>
      <c r="Q296">
        <v>34.799999999999997</v>
      </c>
      <c r="R296">
        <v>34.799999999999997</v>
      </c>
      <c r="T296">
        <v>7</v>
      </c>
      <c r="U296">
        <v>1.92</v>
      </c>
      <c r="W296">
        <v>5.4</v>
      </c>
      <c r="X296">
        <v>3.79</v>
      </c>
      <c r="Y296">
        <v>1.08</v>
      </c>
      <c r="AB296">
        <v>21</v>
      </c>
      <c r="AC296">
        <v>5.0599999999999996</v>
      </c>
      <c r="AE296">
        <v>3.41</v>
      </c>
      <c r="AF296"/>
      <c r="AG296">
        <v>1.18</v>
      </c>
      <c r="AH296"/>
      <c r="AI296"/>
      <c r="AJ296">
        <v>17.2</v>
      </c>
      <c r="AK296"/>
      <c r="AL296">
        <v>0.53</v>
      </c>
      <c r="AR296">
        <v>6.64</v>
      </c>
      <c r="AS296">
        <v>18.7</v>
      </c>
      <c r="AT296"/>
      <c r="AU296"/>
      <c r="AV296"/>
      <c r="AW296"/>
      <c r="AX296">
        <v>4.3</v>
      </c>
      <c r="AY296">
        <v>4.3</v>
      </c>
      <c r="AZ296">
        <v>50.4</v>
      </c>
      <c r="BA296"/>
      <c r="BB296"/>
      <c r="BC296"/>
      <c r="BD296">
        <v>34.6</v>
      </c>
      <c r="BE296"/>
      <c r="BF296">
        <v>4.33</v>
      </c>
      <c r="BG296">
        <v>1.4</v>
      </c>
      <c r="BH296">
        <v>152</v>
      </c>
      <c r="BI296">
        <v>0.4</v>
      </c>
      <c r="BJ296">
        <v>0.86</v>
      </c>
      <c r="BK296">
        <v>0.86</v>
      </c>
      <c r="BM296">
        <v>4.6399999999999997</v>
      </c>
      <c r="BN296">
        <v>0.53</v>
      </c>
      <c r="BO296"/>
      <c r="BP296">
        <v>0.49</v>
      </c>
      <c r="BQ296">
        <v>1.21</v>
      </c>
      <c r="BR296">
        <v>1.21</v>
      </c>
      <c r="BS296">
        <v>1.21</v>
      </c>
      <c r="BT296">
        <v>265</v>
      </c>
      <c r="BU296">
        <v>1.8</v>
      </c>
      <c r="BV296">
        <v>32.299999999999997</v>
      </c>
      <c r="BW296">
        <v>3.51</v>
      </c>
      <c r="BX296"/>
      <c r="BY296">
        <v>128</v>
      </c>
      <c r="CP296" s="49"/>
    </row>
    <row r="297" spans="2:94" x14ac:dyDescent="0.25">
      <c r="B297" t="s">
        <v>443</v>
      </c>
      <c r="C297" t="s">
        <v>119</v>
      </c>
      <c r="D297" t="s">
        <v>403</v>
      </c>
      <c r="E297" t="s">
        <v>404</v>
      </c>
      <c r="F297" s="61">
        <v>45357</v>
      </c>
      <c r="G297" s="61">
        <v>45374</v>
      </c>
      <c r="L297">
        <v>285</v>
      </c>
      <c r="Q297">
        <v>34.700000000000003</v>
      </c>
      <c r="R297">
        <v>34.700000000000003</v>
      </c>
      <c r="T297">
        <v>10</v>
      </c>
      <c r="U297">
        <v>1.6</v>
      </c>
      <c r="W297">
        <v>5.36</v>
      </c>
      <c r="X297">
        <v>3.38</v>
      </c>
      <c r="Y297">
        <v>1.23</v>
      </c>
      <c r="AB297">
        <v>20.9</v>
      </c>
      <c r="AC297">
        <v>5</v>
      </c>
      <c r="AE297">
        <v>3.65</v>
      </c>
      <c r="AF297"/>
      <c r="AG297">
        <v>1.1399999999999999</v>
      </c>
      <c r="AH297"/>
      <c r="AI297"/>
      <c r="AJ297">
        <v>17.2</v>
      </c>
      <c r="AK297"/>
      <c r="AL297">
        <v>0.56000000000000005</v>
      </c>
      <c r="AR297">
        <v>6.76</v>
      </c>
      <c r="AS297">
        <v>18.399999999999999</v>
      </c>
      <c r="AT297"/>
      <c r="AU297"/>
      <c r="AV297"/>
      <c r="AW297"/>
      <c r="AX297">
        <v>4.42</v>
      </c>
      <c r="AY297">
        <v>4.42</v>
      </c>
      <c r="AZ297">
        <v>49.7</v>
      </c>
      <c r="BA297"/>
      <c r="BB297"/>
      <c r="BC297"/>
      <c r="BD297">
        <v>45.6</v>
      </c>
      <c r="BE297"/>
      <c r="BF297">
        <v>4.2699999999999996</v>
      </c>
      <c r="BG297">
        <v>1.3</v>
      </c>
      <c r="BH297">
        <v>151.5</v>
      </c>
      <c r="BI297">
        <v>0.5</v>
      </c>
      <c r="BJ297">
        <v>0.83</v>
      </c>
      <c r="BK297">
        <v>0.83</v>
      </c>
      <c r="BM297">
        <v>4.7699999999999996</v>
      </c>
      <c r="BN297">
        <v>0.56000000000000005</v>
      </c>
      <c r="BO297"/>
      <c r="BP297">
        <v>0.48</v>
      </c>
      <c r="BQ297">
        <v>1.26</v>
      </c>
      <c r="BR297">
        <v>1.26</v>
      </c>
      <c r="BS297">
        <v>1.26</v>
      </c>
      <c r="BT297">
        <v>286</v>
      </c>
      <c r="BU297">
        <v>3.4</v>
      </c>
      <c r="BV297">
        <v>30.7</v>
      </c>
      <c r="BW297">
        <v>3.4</v>
      </c>
      <c r="BX297"/>
      <c r="BY297">
        <v>135</v>
      </c>
      <c r="CP297" s="49"/>
    </row>
    <row r="298" spans="2:94" x14ac:dyDescent="0.25">
      <c r="B298" t="s">
        <v>444</v>
      </c>
      <c r="C298" t="s">
        <v>119</v>
      </c>
      <c r="D298" t="s">
        <v>403</v>
      </c>
      <c r="E298" t="s">
        <v>404</v>
      </c>
      <c r="F298" s="61">
        <v>45357</v>
      </c>
      <c r="G298" s="61">
        <v>45374</v>
      </c>
      <c r="L298">
        <v>267</v>
      </c>
      <c r="Q298">
        <v>35.299999999999997</v>
      </c>
      <c r="R298">
        <v>35.299999999999997</v>
      </c>
      <c r="T298">
        <v>7</v>
      </c>
      <c r="U298">
        <v>1.8</v>
      </c>
      <c r="W298">
        <v>5.36</v>
      </c>
      <c r="X298">
        <v>3.93</v>
      </c>
      <c r="Y298">
        <v>1.2</v>
      </c>
      <c r="AB298">
        <v>21.5</v>
      </c>
      <c r="AC298">
        <v>5.23</v>
      </c>
      <c r="AE298">
        <v>3.44</v>
      </c>
      <c r="AF298"/>
      <c r="AG298">
        <v>1.19</v>
      </c>
      <c r="AH298"/>
      <c r="AI298"/>
      <c r="AJ298">
        <v>17</v>
      </c>
      <c r="AK298"/>
      <c r="AL298">
        <v>0.52</v>
      </c>
      <c r="AR298">
        <v>7.08</v>
      </c>
      <c r="AS298">
        <v>19.399999999999999</v>
      </c>
      <c r="AT298"/>
      <c r="AU298"/>
      <c r="AV298"/>
      <c r="AW298"/>
      <c r="AX298">
        <v>4.25</v>
      </c>
      <c r="AY298">
        <v>4.25</v>
      </c>
      <c r="AZ298">
        <v>49.2</v>
      </c>
      <c r="BA298"/>
      <c r="BB298"/>
      <c r="BC298"/>
      <c r="BD298">
        <v>40.200000000000003</v>
      </c>
      <c r="BE298"/>
      <c r="BF298">
        <v>4.2699999999999996</v>
      </c>
      <c r="BG298">
        <v>1.4</v>
      </c>
      <c r="BH298">
        <v>156</v>
      </c>
      <c r="BI298">
        <v>0.4</v>
      </c>
      <c r="BJ298">
        <v>0.84</v>
      </c>
      <c r="BK298">
        <v>0.84</v>
      </c>
      <c r="BM298">
        <v>4.9000000000000004</v>
      </c>
      <c r="BN298">
        <v>0.53</v>
      </c>
      <c r="BO298"/>
      <c r="BP298">
        <v>0.57999999999999996</v>
      </c>
      <c r="BQ298">
        <v>1.25</v>
      </c>
      <c r="BR298">
        <v>1.25</v>
      </c>
      <c r="BS298">
        <v>1.25</v>
      </c>
      <c r="BT298">
        <v>253</v>
      </c>
      <c r="BU298">
        <v>1.7</v>
      </c>
      <c r="BV298">
        <v>30.8</v>
      </c>
      <c r="BW298">
        <v>3.83</v>
      </c>
      <c r="BX298"/>
      <c r="BY298">
        <v>132</v>
      </c>
      <c r="CP298" s="49"/>
    </row>
    <row r="299" spans="2:94" x14ac:dyDescent="0.25">
      <c r="B299" t="s">
        <v>445</v>
      </c>
      <c r="C299" t="s">
        <v>119</v>
      </c>
      <c r="D299" t="s">
        <v>403</v>
      </c>
      <c r="E299" t="s">
        <v>404</v>
      </c>
      <c r="F299" s="61">
        <v>45357</v>
      </c>
      <c r="G299" s="61">
        <v>45374</v>
      </c>
      <c r="L299">
        <v>241</v>
      </c>
      <c r="Q299">
        <v>34.1</v>
      </c>
      <c r="R299">
        <v>34.1</v>
      </c>
      <c r="T299">
        <v>10</v>
      </c>
      <c r="U299">
        <v>2.4500000000000002</v>
      </c>
      <c r="W299">
        <v>5.42</v>
      </c>
      <c r="X299">
        <v>3.68</v>
      </c>
      <c r="Y299">
        <v>1</v>
      </c>
      <c r="AB299">
        <v>23.3</v>
      </c>
      <c r="AC299">
        <v>5.22</v>
      </c>
      <c r="AE299">
        <v>3.23</v>
      </c>
      <c r="AF299"/>
      <c r="AG299">
        <v>1.3</v>
      </c>
      <c r="AH299"/>
      <c r="AI299"/>
      <c r="AJ299">
        <v>16.2</v>
      </c>
      <c r="AK299"/>
      <c r="AL299">
        <v>0.55000000000000004</v>
      </c>
      <c r="AR299">
        <v>5.82</v>
      </c>
      <c r="AS299">
        <v>18.2</v>
      </c>
      <c r="AT299"/>
      <c r="AU299"/>
      <c r="AV299"/>
      <c r="AW299"/>
      <c r="AX299">
        <v>4.42</v>
      </c>
      <c r="AY299">
        <v>4.42</v>
      </c>
      <c r="AZ299">
        <v>45.2</v>
      </c>
      <c r="BA299"/>
      <c r="BB299"/>
      <c r="BC299"/>
      <c r="BD299">
        <v>40.4</v>
      </c>
      <c r="BE299"/>
      <c r="BF299">
        <v>4.3099999999999996</v>
      </c>
      <c r="BG299">
        <v>1.6</v>
      </c>
      <c r="BH299">
        <v>191.5</v>
      </c>
      <c r="BI299">
        <v>0.4</v>
      </c>
      <c r="BJ299">
        <v>0.85</v>
      </c>
      <c r="BK299">
        <v>0.85</v>
      </c>
      <c r="BM299">
        <v>4.3899999999999997</v>
      </c>
      <c r="BN299">
        <v>0.51</v>
      </c>
      <c r="BO299"/>
      <c r="BP299">
        <v>0.47</v>
      </c>
      <c r="BQ299">
        <v>1.06</v>
      </c>
      <c r="BR299">
        <v>1.06</v>
      </c>
      <c r="BS299">
        <v>1.06</v>
      </c>
      <c r="BT299">
        <v>235</v>
      </c>
      <c r="BU299">
        <v>1.4</v>
      </c>
      <c r="BV299">
        <v>33</v>
      </c>
      <c r="BW299">
        <v>3.87</v>
      </c>
      <c r="BX299"/>
      <c r="BY299">
        <v>129</v>
      </c>
      <c r="CP299" s="49"/>
    </row>
    <row r="300" spans="2:94" x14ac:dyDescent="0.25">
      <c r="B300" t="s">
        <v>446</v>
      </c>
      <c r="C300" t="s">
        <v>119</v>
      </c>
      <c r="D300" t="s">
        <v>403</v>
      </c>
      <c r="E300" t="s">
        <v>404</v>
      </c>
      <c r="F300" s="61">
        <v>45357</v>
      </c>
      <c r="G300" s="61">
        <v>45374</v>
      </c>
      <c r="L300">
        <v>323</v>
      </c>
      <c r="Q300">
        <v>42.9</v>
      </c>
      <c r="R300">
        <v>42.9</v>
      </c>
      <c r="T300">
        <v>7</v>
      </c>
      <c r="U300">
        <v>1.59</v>
      </c>
      <c r="W300">
        <v>6.63</v>
      </c>
      <c r="X300">
        <v>4.18</v>
      </c>
      <c r="Y300">
        <v>1.28</v>
      </c>
      <c r="AB300">
        <v>19</v>
      </c>
      <c r="AC300">
        <v>5.95</v>
      </c>
      <c r="AE300">
        <v>3.73</v>
      </c>
      <c r="AF300"/>
      <c r="AG300">
        <v>1.42</v>
      </c>
      <c r="AH300"/>
      <c r="AI300"/>
      <c r="AJ300">
        <v>17.899999999999999</v>
      </c>
      <c r="AK300"/>
      <c r="AL300">
        <v>0.64</v>
      </c>
      <c r="AR300">
        <v>6.89</v>
      </c>
      <c r="AS300">
        <v>20.3</v>
      </c>
      <c r="AT300"/>
      <c r="AU300"/>
      <c r="AV300"/>
      <c r="AW300"/>
      <c r="AX300">
        <v>4.6500000000000004</v>
      </c>
      <c r="AY300">
        <v>4.6500000000000004</v>
      </c>
      <c r="AZ300">
        <v>48.7</v>
      </c>
      <c r="BA300"/>
      <c r="BB300"/>
      <c r="BC300"/>
      <c r="BD300">
        <v>43</v>
      </c>
      <c r="BE300"/>
      <c r="BF300">
        <v>4.5999999999999996</v>
      </c>
      <c r="BG300">
        <v>1.4</v>
      </c>
      <c r="BH300">
        <v>148</v>
      </c>
      <c r="BI300">
        <v>0.5</v>
      </c>
      <c r="BJ300">
        <v>1.06</v>
      </c>
      <c r="BK300">
        <v>1.06</v>
      </c>
      <c r="BM300">
        <v>4.8099999999999996</v>
      </c>
      <c r="BN300">
        <v>0.57999999999999996</v>
      </c>
      <c r="BO300"/>
      <c r="BP300">
        <v>0.6</v>
      </c>
      <c r="BQ300">
        <v>1.36</v>
      </c>
      <c r="BR300">
        <v>1.36</v>
      </c>
      <c r="BS300">
        <v>1.36</v>
      </c>
      <c r="BT300">
        <v>334</v>
      </c>
      <c r="BU300">
        <v>2.2999999999999998</v>
      </c>
      <c r="BV300">
        <v>34.799999999999997</v>
      </c>
      <c r="BW300">
        <v>4.22</v>
      </c>
      <c r="BX300"/>
      <c r="BY300">
        <v>137</v>
      </c>
      <c r="CP300" s="49"/>
    </row>
    <row r="301" spans="2:94" x14ac:dyDescent="0.25">
      <c r="B301" t="s">
        <v>447</v>
      </c>
      <c r="C301" t="s">
        <v>119</v>
      </c>
      <c r="D301" t="s">
        <v>403</v>
      </c>
      <c r="E301" t="s">
        <v>404</v>
      </c>
      <c r="F301" s="61">
        <v>45357</v>
      </c>
      <c r="G301" s="61">
        <v>45374</v>
      </c>
      <c r="L301">
        <v>371</v>
      </c>
      <c r="Q301">
        <v>51.5</v>
      </c>
      <c r="R301">
        <v>51.5</v>
      </c>
      <c r="T301">
        <v>14</v>
      </c>
      <c r="U301">
        <v>1.52</v>
      </c>
      <c r="W301">
        <v>6.81</v>
      </c>
      <c r="X301">
        <v>4.7699999999999996</v>
      </c>
      <c r="Y301">
        <v>1.68</v>
      </c>
      <c r="AB301">
        <v>20.100000000000001</v>
      </c>
      <c r="AC301">
        <v>6.64</v>
      </c>
      <c r="AE301">
        <v>3.35</v>
      </c>
      <c r="AF301"/>
      <c r="AG301">
        <v>1.53</v>
      </c>
      <c r="AH301"/>
      <c r="AI301"/>
      <c r="AJ301">
        <v>20</v>
      </c>
      <c r="AK301"/>
      <c r="AL301">
        <v>0.67</v>
      </c>
      <c r="AR301">
        <v>6.01</v>
      </c>
      <c r="AS301">
        <v>20.100000000000001</v>
      </c>
      <c r="AT301"/>
      <c r="AU301"/>
      <c r="AV301"/>
      <c r="AW301"/>
      <c r="AX301">
        <v>5.12</v>
      </c>
      <c r="AY301">
        <v>5.12</v>
      </c>
      <c r="AZ301">
        <v>41.7</v>
      </c>
      <c r="BA301"/>
      <c r="BB301"/>
      <c r="BC301"/>
      <c r="BD301">
        <v>35.799999999999997</v>
      </c>
      <c r="BE301"/>
      <c r="BF301">
        <v>5.2</v>
      </c>
      <c r="BG301">
        <v>1.1000000000000001</v>
      </c>
      <c r="BH301">
        <v>154</v>
      </c>
      <c r="BI301">
        <v>0.4</v>
      </c>
      <c r="BJ301">
        <v>1.0900000000000001</v>
      </c>
      <c r="BK301">
        <v>1.0900000000000001</v>
      </c>
      <c r="BM301">
        <v>4.3499999999999996</v>
      </c>
      <c r="BN301">
        <v>0.55000000000000004</v>
      </c>
      <c r="BO301"/>
      <c r="BP301">
        <v>0.73</v>
      </c>
      <c r="BQ301">
        <v>1.32</v>
      </c>
      <c r="BR301">
        <v>1.32</v>
      </c>
      <c r="BS301">
        <v>1.32</v>
      </c>
      <c r="BT301">
        <v>347</v>
      </c>
      <c r="BU301">
        <v>2.4</v>
      </c>
      <c r="BV301">
        <v>41.6</v>
      </c>
      <c r="BW301">
        <v>4.6500000000000004</v>
      </c>
      <c r="BX301"/>
      <c r="BY301">
        <v>127</v>
      </c>
      <c r="CP301" s="49"/>
    </row>
    <row r="302" spans="2:94" x14ac:dyDescent="0.25">
      <c r="B302" t="s">
        <v>448</v>
      </c>
      <c r="C302" t="s">
        <v>119</v>
      </c>
      <c r="D302" t="s">
        <v>403</v>
      </c>
      <c r="E302" t="s">
        <v>404</v>
      </c>
      <c r="F302" s="61">
        <v>45357</v>
      </c>
      <c r="G302" s="61">
        <v>45374</v>
      </c>
      <c r="L302">
        <v>740</v>
      </c>
      <c r="Q302">
        <v>130</v>
      </c>
      <c r="R302">
        <v>130</v>
      </c>
      <c r="T302">
        <v>14</v>
      </c>
      <c r="U302">
        <v>1.55</v>
      </c>
      <c r="W302">
        <v>9.6300000000000008</v>
      </c>
      <c r="X302">
        <v>6.72</v>
      </c>
      <c r="Y302">
        <v>2.2599999999999998</v>
      </c>
      <c r="AB302">
        <v>21.1</v>
      </c>
      <c r="AC302">
        <v>8.86</v>
      </c>
      <c r="AE302">
        <v>2.75</v>
      </c>
      <c r="AF302"/>
      <c r="AG302">
        <v>2.0099999999999998</v>
      </c>
      <c r="AH302"/>
      <c r="AI302"/>
      <c r="AJ302">
        <v>26.7</v>
      </c>
      <c r="AK302"/>
      <c r="AL302">
        <v>0.95</v>
      </c>
      <c r="AR302">
        <v>7.03</v>
      </c>
      <c r="AS302">
        <v>29.2</v>
      </c>
      <c r="AT302"/>
      <c r="AU302"/>
      <c r="AV302"/>
      <c r="AW302"/>
      <c r="AX302">
        <v>7.5</v>
      </c>
      <c r="AY302">
        <v>7.5</v>
      </c>
      <c r="AZ302">
        <v>45.6</v>
      </c>
      <c r="BA302"/>
      <c r="BB302"/>
      <c r="BC302"/>
      <c r="BD302">
        <v>44.9</v>
      </c>
      <c r="BE302"/>
      <c r="BF302">
        <v>7.91</v>
      </c>
      <c r="BG302">
        <v>1.3</v>
      </c>
      <c r="BH302">
        <v>109</v>
      </c>
      <c r="BI302">
        <v>0.5</v>
      </c>
      <c r="BJ302">
        <v>1.37</v>
      </c>
      <c r="BK302">
        <v>1.37</v>
      </c>
      <c r="BM302">
        <v>4.79</v>
      </c>
      <c r="BN302">
        <v>0.73</v>
      </c>
      <c r="BO302"/>
      <c r="BP302">
        <v>0.93</v>
      </c>
      <c r="BQ302">
        <v>1.63</v>
      </c>
      <c r="BR302">
        <v>1.63</v>
      </c>
      <c r="BS302">
        <v>1.63</v>
      </c>
      <c r="BT302">
        <v>486</v>
      </c>
      <c r="BU302">
        <v>3.6</v>
      </c>
      <c r="BV302">
        <v>48.5</v>
      </c>
      <c r="BW302">
        <v>6.72</v>
      </c>
      <c r="BX302"/>
      <c r="BY302">
        <v>118</v>
      </c>
      <c r="CP302" s="49"/>
    </row>
    <row r="303" spans="2:94" x14ac:dyDescent="0.25">
      <c r="B303" t="s">
        <v>449</v>
      </c>
      <c r="C303" t="s">
        <v>119</v>
      </c>
      <c r="D303" t="s">
        <v>403</v>
      </c>
      <c r="E303" t="s">
        <v>404</v>
      </c>
      <c r="F303" s="61">
        <v>45357</v>
      </c>
      <c r="G303" s="61">
        <v>45374</v>
      </c>
      <c r="L303">
        <v>222</v>
      </c>
      <c r="Q303">
        <v>32.5</v>
      </c>
      <c r="R303">
        <v>32.5</v>
      </c>
      <c r="T303">
        <v>72</v>
      </c>
      <c r="U303">
        <v>1.69</v>
      </c>
      <c r="W303">
        <v>3.65</v>
      </c>
      <c r="X303">
        <v>2.74</v>
      </c>
      <c r="Y303">
        <v>0.81</v>
      </c>
      <c r="AB303">
        <v>23.7</v>
      </c>
      <c r="AC303">
        <v>3.44</v>
      </c>
      <c r="AE303">
        <v>6.56</v>
      </c>
      <c r="AF303"/>
      <c r="AG303">
        <v>0.83</v>
      </c>
      <c r="AH303"/>
      <c r="AI303"/>
      <c r="AJ303">
        <v>11.4</v>
      </c>
      <c r="AK303"/>
      <c r="AL303">
        <v>0.39</v>
      </c>
      <c r="AR303">
        <v>12.05</v>
      </c>
      <c r="AS303">
        <v>12.7</v>
      </c>
      <c r="AT303"/>
      <c r="AU303"/>
      <c r="AV303"/>
      <c r="AW303"/>
      <c r="AX303">
        <v>3</v>
      </c>
      <c r="AY303">
        <v>3</v>
      </c>
      <c r="AZ303">
        <v>33.4</v>
      </c>
      <c r="BA303"/>
      <c r="BB303"/>
      <c r="BC303"/>
      <c r="BD303">
        <v>27.8</v>
      </c>
      <c r="BE303"/>
      <c r="BF303">
        <v>3.05</v>
      </c>
      <c r="BG303">
        <v>1.7</v>
      </c>
      <c r="BH303">
        <v>39.200000000000003</v>
      </c>
      <c r="BI303">
        <v>0.8</v>
      </c>
      <c r="BJ303">
        <v>0.55000000000000004</v>
      </c>
      <c r="BK303">
        <v>0.55000000000000004</v>
      </c>
      <c r="BM303">
        <v>7.81</v>
      </c>
      <c r="BN303">
        <v>0.91</v>
      </c>
      <c r="BO303"/>
      <c r="BP303">
        <v>0.36</v>
      </c>
      <c r="BQ303">
        <v>1.67</v>
      </c>
      <c r="BR303">
        <v>1.67</v>
      </c>
      <c r="BS303">
        <v>1.67</v>
      </c>
      <c r="BT303">
        <v>690</v>
      </c>
      <c r="BU303">
        <v>2.2000000000000002</v>
      </c>
      <c r="BV303">
        <v>20.399999999999999</v>
      </c>
      <c r="BW303">
        <v>2.25</v>
      </c>
      <c r="BX303"/>
      <c r="BY303">
        <v>233</v>
      </c>
      <c r="CP303" s="49"/>
    </row>
    <row r="304" spans="2:94" x14ac:dyDescent="0.25">
      <c r="B304" t="s">
        <v>450</v>
      </c>
      <c r="C304" t="s">
        <v>119</v>
      </c>
      <c r="D304" t="s">
        <v>403</v>
      </c>
      <c r="E304" t="s">
        <v>404</v>
      </c>
      <c r="F304" s="61">
        <v>45357</v>
      </c>
      <c r="G304" s="61">
        <v>45374</v>
      </c>
      <c r="L304">
        <v>189.5</v>
      </c>
      <c r="Q304">
        <v>29.2</v>
      </c>
      <c r="R304">
        <v>29.2</v>
      </c>
      <c r="T304">
        <v>46</v>
      </c>
      <c r="U304">
        <v>1.88</v>
      </c>
      <c r="W304">
        <v>4.2699999999999996</v>
      </c>
      <c r="X304">
        <v>2.59</v>
      </c>
      <c r="Y304">
        <v>0.81</v>
      </c>
      <c r="AB304">
        <v>17.100000000000001</v>
      </c>
      <c r="AC304">
        <v>4.26</v>
      </c>
      <c r="AE304">
        <v>9.48</v>
      </c>
      <c r="AF304"/>
      <c r="AG304">
        <v>0.84</v>
      </c>
      <c r="AH304"/>
      <c r="AI304"/>
      <c r="AJ304">
        <v>15.4</v>
      </c>
      <c r="AK304"/>
      <c r="AL304">
        <v>0.43</v>
      </c>
      <c r="AR304">
        <v>19.649999999999999</v>
      </c>
      <c r="AS304">
        <v>15.2</v>
      </c>
      <c r="AT304"/>
      <c r="AU304"/>
      <c r="AV304"/>
      <c r="AW304"/>
      <c r="AX304">
        <v>4</v>
      </c>
      <c r="AY304">
        <v>4</v>
      </c>
      <c r="AZ304">
        <v>27.7</v>
      </c>
      <c r="BA304"/>
      <c r="BB304"/>
      <c r="BC304"/>
      <c r="BD304">
        <v>24.5</v>
      </c>
      <c r="BE304"/>
      <c r="BF304">
        <v>3.11</v>
      </c>
      <c r="BG304">
        <v>2.7</v>
      </c>
      <c r="BH304">
        <v>44.3</v>
      </c>
      <c r="BI304">
        <v>1.2</v>
      </c>
      <c r="BJ304">
        <v>0.61</v>
      </c>
      <c r="BK304">
        <v>0.61</v>
      </c>
      <c r="BM304">
        <v>7.76</v>
      </c>
      <c r="BN304">
        <v>1.4</v>
      </c>
      <c r="BO304"/>
      <c r="BP304">
        <v>0.41</v>
      </c>
      <c r="BQ304">
        <v>2.0099999999999998</v>
      </c>
      <c r="BR304">
        <v>2.0099999999999998</v>
      </c>
      <c r="BS304">
        <v>2.0099999999999998</v>
      </c>
      <c r="BT304">
        <v>503</v>
      </c>
      <c r="BU304">
        <v>5.2</v>
      </c>
      <c r="BV304">
        <v>23.2</v>
      </c>
      <c r="BW304">
        <v>2.59</v>
      </c>
      <c r="BX304"/>
      <c r="BY304">
        <v>350</v>
      </c>
      <c r="CP304" s="49"/>
    </row>
    <row r="305" spans="2:94" x14ac:dyDescent="0.25">
      <c r="B305" t="s">
        <v>451</v>
      </c>
      <c r="C305" t="s">
        <v>119</v>
      </c>
      <c r="D305" t="s">
        <v>403</v>
      </c>
      <c r="E305" t="s">
        <v>404</v>
      </c>
      <c r="F305" s="61">
        <v>45357</v>
      </c>
      <c r="G305" s="61">
        <v>45374</v>
      </c>
      <c r="L305">
        <v>210</v>
      </c>
      <c r="Q305">
        <v>24.9</v>
      </c>
      <c r="R305">
        <v>24.9</v>
      </c>
      <c r="T305">
        <v>22</v>
      </c>
      <c r="U305">
        <v>1.02</v>
      </c>
      <c r="W305">
        <v>3.97</v>
      </c>
      <c r="X305">
        <v>2.83</v>
      </c>
      <c r="Y305">
        <v>0.95</v>
      </c>
      <c r="AB305">
        <v>15.9</v>
      </c>
      <c r="AC305">
        <v>3.48</v>
      </c>
      <c r="AE305">
        <v>2.62</v>
      </c>
      <c r="AF305"/>
      <c r="AG305">
        <v>0.79</v>
      </c>
      <c r="AH305"/>
      <c r="AI305"/>
      <c r="AJ305">
        <v>12.4</v>
      </c>
      <c r="AK305"/>
      <c r="AL305">
        <v>0.33</v>
      </c>
      <c r="AR305">
        <v>5.0999999999999996</v>
      </c>
      <c r="AS305">
        <v>13.2</v>
      </c>
      <c r="AT305"/>
      <c r="AU305"/>
      <c r="AV305"/>
      <c r="AW305"/>
      <c r="AX305">
        <v>3.07</v>
      </c>
      <c r="AY305">
        <v>3.07</v>
      </c>
      <c r="AZ305">
        <v>32.799999999999997</v>
      </c>
      <c r="BA305"/>
      <c r="BB305"/>
      <c r="BC305"/>
      <c r="BD305">
        <v>39.799999999999997</v>
      </c>
      <c r="BE305"/>
      <c r="BF305">
        <v>3.42</v>
      </c>
      <c r="BG305">
        <v>1</v>
      </c>
      <c r="BH305">
        <v>126.5</v>
      </c>
      <c r="BI305">
        <v>0.3</v>
      </c>
      <c r="BJ305">
        <v>0.56000000000000005</v>
      </c>
      <c r="BK305">
        <v>0.56000000000000005</v>
      </c>
      <c r="BM305">
        <v>3.5</v>
      </c>
      <c r="BN305">
        <v>0.45</v>
      </c>
      <c r="BO305"/>
      <c r="BP305">
        <v>0.37</v>
      </c>
      <c r="BQ305">
        <v>0.95</v>
      </c>
      <c r="BR305">
        <v>0.95</v>
      </c>
      <c r="BS305">
        <v>0.95</v>
      </c>
      <c r="BT305">
        <v>272</v>
      </c>
      <c r="BU305">
        <v>3.1</v>
      </c>
      <c r="BV305">
        <v>23</v>
      </c>
      <c r="BW305">
        <v>2.4500000000000002</v>
      </c>
      <c r="BX305"/>
      <c r="BY305">
        <v>104</v>
      </c>
      <c r="CP305" s="49"/>
    </row>
    <row r="306" spans="2:94" x14ac:dyDescent="0.25">
      <c r="B306" t="s">
        <v>452</v>
      </c>
      <c r="C306" t="s">
        <v>119</v>
      </c>
      <c r="D306" t="s">
        <v>403</v>
      </c>
      <c r="E306" t="s">
        <v>404</v>
      </c>
      <c r="F306" s="61">
        <v>45357</v>
      </c>
      <c r="G306" s="61">
        <v>45374</v>
      </c>
      <c r="L306">
        <v>222</v>
      </c>
      <c r="Q306">
        <v>26.9</v>
      </c>
      <c r="R306">
        <v>26.9</v>
      </c>
      <c r="T306">
        <v>18</v>
      </c>
      <c r="U306">
        <v>1.1399999999999999</v>
      </c>
      <c r="W306">
        <v>4.24</v>
      </c>
      <c r="X306">
        <v>3.11</v>
      </c>
      <c r="Y306">
        <v>0.93</v>
      </c>
      <c r="AB306">
        <v>16.5</v>
      </c>
      <c r="AC306">
        <v>4.01</v>
      </c>
      <c r="AE306">
        <v>3.04</v>
      </c>
      <c r="AF306"/>
      <c r="AG306">
        <v>0.92</v>
      </c>
      <c r="AH306"/>
      <c r="AI306"/>
      <c r="AJ306">
        <v>13.2</v>
      </c>
      <c r="AK306"/>
      <c r="AL306">
        <v>0.44</v>
      </c>
      <c r="AR306">
        <v>5.21</v>
      </c>
      <c r="AS306">
        <v>14.2</v>
      </c>
      <c r="AT306"/>
      <c r="AU306"/>
      <c r="AV306"/>
      <c r="AW306"/>
      <c r="AX306">
        <v>3.66</v>
      </c>
      <c r="AY306">
        <v>3.66</v>
      </c>
      <c r="AZ306">
        <v>37.4</v>
      </c>
      <c r="BA306"/>
      <c r="BB306"/>
      <c r="BC306"/>
      <c r="BD306">
        <v>39.700000000000003</v>
      </c>
      <c r="BE306"/>
      <c r="BF306">
        <v>3.18</v>
      </c>
      <c r="BG306">
        <v>1.3</v>
      </c>
      <c r="BH306">
        <v>138.5</v>
      </c>
      <c r="BI306">
        <v>0.4</v>
      </c>
      <c r="BJ306">
        <v>0.66</v>
      </c>
      <c r="BK306">
        <v>0.66</v>
      </c>
      <c r="BM306">
        <v>3.73</v>
      </c>
      <c r="BN306">
        <v>0.5</v>
      </c>
      <c r="BO306"/>
      <c r="BP306">
        <v>0.43</v>
      </c>
      <c r="BQ306">
        <v>0.99</v>
      </c>
      <c r="BR306">
        <v>0.99</v>
      </c>
      <c r="BS306">
        <v>0.99</v>
      </c>
      <c r="BT306">
        <v>283</v>
      </c>
      <c r="BU306">
        <v>3.8</v>
      </c>
      <c r="BV306">
        <v>24.7</v>
      </c>
      <c r="BW306">
        <v>2.75</v>
      </c>
      <c r="BX306"/>
      <c r="BY306">
        <v>107</v>
      </c>
      <c r="CP306" s="49"/>
    </row>
    <row r="307" spans="2:94" x14ac:dyDescent="0.25">
      <c r="B307" t="s">
        <v>453</v>
      </c>
      <c r="C307" t="s">
        <v>119</v>
      </c>
      <c r="D307" t="s">
        <v>403</v>
      </c>
      <c r="E307" t="s">
        <v>404</v>
      </c>
      <c r="F307" s="61">
        <v>45357</v>
      </c>
      <c r="G307" s="61">
        <v>45374</v>
      </c>
      <c r="L307">
        <v>229</v>
      </c>
      <c r="Q307">
        <v>27.5</v>
      </c>
      <c r="R307">
        <v>27.5</v>
      </c>
      <c r="T307">
        <v>19</v>
      </c>
      <c r="U307">
        <v>1</v>
      </c>
      <c r="W307">
        <v>4.1100000000000003</v>
      </c>
      <c r="X307">
        <v>2.75</v>
      </c>
      <c r="Y307">
        <v>0.89</v>
      </c>
      <c r="AB307">
        <v>16.899999999999999</v>
      </c>
      <c r="AC307">
        <v>3.82</v>
      </c>
      <c r="AE307">
        <v>2.95</v>
      </c>
      <c r="AF307"/>
      <c r="AG307">
        <v>0.87</v>
      </c>
      <c r="AH307"/>
      <c r="AI307"/>
      <c r="AJ307">
        <v>12.6</v>
      </c>
      <c r="AK307"/>
      <c r="AL307">
        <v>0.42</v>
      </c>
      <c r="AR307">
        <v>5.58</v>
      </c>
      <c r="AS307">
        <v>14.4</v>
      </c>
      <c r="AT307"/>
      <c r="AU307"/>
      <c r="AV307"/>
      <c r="AW307"/>
      <c r="AX307">
        <v>3.61</v>
      </c>
      <c r="AY307">
        <v>3.61</v>
      </c>
      <c r="AZ307">
        <v>41.2</v>
      </c>
      <c r="BA307"/>
      <c r="BB307"/>
      <c r="BC307"/>
      <c r="BD307">
        <v>41.5</v>
      </c>
      <c r="BE307"/>
      <c r="BF307">
        <v>3.32</v>
      </c>
      <c r="BG307">
        <v>1.1000000000000001</v>
      </c>
      <c r="BH307">
        <v>139.5</v>
      </c>
      <c r="BI307">
        <v>0.4</v>
      </c>
      <c r="BJ307">
        <v>0.61</v>
      </c>
      <c r="BK307">
        <v>0.61</v>
      </c>
      <c r="BM307">
        <v>3.95</v>
      </c>
      <c r="BN307">
        <v>0.49</v>
      </c>
      <c r="BO307"/>
      <c r="BP307">
        <v>0.41</v>
      </c>
      <c r="BQ307">
        <v>1.1399999999999999</v>
      </c>
      <c r="BR307">
        <v>1.1399999999999999</v>
      </c>
      <c r="BS307">
        <v>1.1399999999999999</v>
      </c>
      <c r="BT307">
        <v>263</v>
      </c>
      <c r="BU307">
        <v>3.4</v>
      </c>
      <c r="BV307">
        <v>25.4</v>
      </c>
      <c r="BW307">
        <v>2.75</v>
      </c>
      <c r="BX307"/>
      <c r="BY307">
        <v>112</v>
      </c>
      <c r="CP307" s="49"/>
    </row>
    <row r="308" spans="2:94" x14ac:dyDescent="0.25">
      <c r="B308" t="s">
        <v>454</v>
      </c>
      <c r="C308" t="s">
        <v>119</v>
      </c>
      <c r="D308" t="s">
        <v>403</v>
      </c>
      <c r="E308" t="s">
        <v>404</v>
      </c>
      <c r="F308" s="61">
        <v>45357</v>
      </c>
      <c r="G308" s="61">
        <v>45374</v>
      </c>
      <c r="L308">
        <v>299</v>
      </c>
      <c r="Q308">
        <v>36.9</v>
      </c>
      <c r="R308">
        <v>36.9</v>
      </c>
      <c r="T308">
        <v>7</v>
      </c>
      <c r="U308">
        <v>1.6</v>
      </c>
      <c r="W308">
        <v>5.47</v>
      </c>
      <c r="X308">
        <v>3.5</v>
      </c>
      <c r="Y308">
        <v>1.1200000000000001</v>
      </c>
      <c r="AB308">
        <v>18.3</v>
      </c>
      <c r="AC308">
        <v>5.19</v>
      </c>
      <c r="AE308">
        <v>3.96</v>
      </c>
      <c r="AF308"/>
      <c r="AG308">
        <v>1.1599999999999999</v>
      </c>
      <c r="AH308"/>
      <c r="AI308"/>
      <c r="AJ308">
        <v>17.399999999999999</v>
      </c>
      <c r="AK308"/>
      <c r="AL308">
        <v>0.54</v>
      </c>
      <c r="AR308">
        <v>6.87</v>
      </c>
      <c r="AS308">
        <v>18.7</v>
      </c>
      <c r="AT308"/>
      <c r="AU308"/>
      <c r="AV308"/>
      <c r="AW308"/>
      <c r="AX308">
        <v>4.62</v>
      </c>
      <c r="AY308">
        <v>4.62</v>
      </c>
      <c r="AZ308">
        <v>51.3</v>
      </c>
      <c r="BA308"/>
      <c r="BB308"/>
      <c r="BC308"/>
      <c r="BD308">
        <v>39.200000000000003</v>
      </c>
      <c r="BE308"/>
      <c r="BF308">
        <v>4.88</v>
      </c>
      <c r="BG308">
        <v>1.8</v>
      </c>
      <c r="BH308">
        <v>140.5</v>
      </c>
      <c r="BI308">
        <v>0.5</v>
      </c>
      <c r="BJ308">
        <v>0.77</v>
      </c>
      <c r="BK308">
        <v>0.77</v>
      </c>
      <c r="BM308">
        <v>5.2</v>
      </c>
      <c r="BN308">
        <v>0.59</v>
      </c>
      <c r="BO308"/>
      <c r="BP308">
        <v>0.51</v>
      </c>
      <c r="BQ308">
        <v>1.5</v>
      </c>
      <c r="BR308">
        <v>1.5</v>
      </c>
      <c r="BS308">
        <v>1.5</v>
      </c>
      <c r="BT308">
        <v>263</v>
      </c>
      <c r="BU308">
        <v>4.7</v>
      </c>
      <c r="BV308">
        <v>30.6</v>
      </c>
      <c r="BW308">
        <v>3.53</v>
      </c>
      <c r="BX308"/>
      <c r="BY308">
        <v>148</v>
      </c>
      <c r="CP308" s="49"/>
    </row>
    <row r="309" spans="2:94" x14ac:dyDescent="0.25">
      <c r="B309" t="s">
        <v>455</v>
      </c>
      <c r="C309" t="s">
        <v>119</v>
      </c>
      <c r="D309" t="s">
        <v>403</v>
      </c>
      <c r="E309" t="s">
        <v>404</v>
      </c>
      <c r="F309" s="61">
        <v>45357</v>
      </c>
      <c r="G309" s="61">
        <v>45374</v>
      </c>
      <c r="L309">
        <v>315</v>
      </c>
      <c r="Q309">
        <v>39.4</v>
      </c>
      <c r="R309">
        <v>39.4</v>
      </c>
      <c r="T309">
        <v>5</v>
      </c>
      <c r="U309">
        <v>1.66</v>
      </c>
      <c r="W309">
        <v>5.21</v>
      </c>
      <c r="X309">
        <v>3.64</v>
      </c>
      <c r="Y309">
        <v>1.32</v>
      </c>
      <c r="AB309">
        <v>18.100000000000001</v>
      </c>
      <c r="AC309">
        <v>5.7</v>
      </c>
      <c r="AE309">
        <v>4.4400000000000004</v>
      </c>
      <c r="AF309"/>
      <c r="AG309">
        <v>1.2</v>
      </c>
      <c r="AH309"/>
      <c r="AI309"/>
      <c r="AJ309">
        <v>18.8</v>
      </c>
      <c r="AK309"/>
      <c r="AL309">
        <v>0.56000000000000005</v>
      </c>
      <c r="AR309">
        <v>7.96</v>
      </c>
      <c r="AS309">
        <v>20.3</v>
      </c>
      <c r="AT309"/>
      <c r="AU309"/>
      <c r="AV309"/>
      <c r="AW309"/>
      <c r="AX309">
        <v>4.95</v>
      </c>
      <c r="AY309">
        <v>4.95</v>
      </c>
      <c r="AZ309">
        <v>57.1</v>
      </c>
      <c r="BA309"/>
      <c r="BB309"/>
      <c r="BC309"/>
      <c r="BD309">
        <v>41.8</v>
      </c>
      <c r="BE309"/>
      <c r="BF309">
        <v>4.87</v>
      </c>
      <c r="BG309">
        <v>1.6</v>
      </c>
      <c r="BH309">
        <v>144</v>
      </c>
      <c r="BI309">
        <v>0.5</v>
      </c>
      <c r="BJ309">
        <v>0.91</v>
      </c>
      <c r="BK309">
        <v>0.91</v>
      </c>
      <c r="BM309">
        <v>5.71</v>
      </c>
      <c r="BN309">
        <v>0.65</v>
      </c>
      <c r="BO309"/>
      <c r="BP309">
        <v>0.55000000000000004</v>
      </c>
      <c r="BQ309">
        <v>1.58</v>
      </c>
      <c r="BR309">
        <v>1.58</v>
      </c>
      <c r="BS309">
        <v>1.58</v>
      </c>
      <c r="BT309">
        <v>281</v>
      </c>
      <c r="BU309">
        <v>4</v>
      </c>
      <c r="BV309">
        <v>32.1</v>
      </c>
      <c r="BW309">
        <v>3.33</v>
      </c>
      <c r="BX309"/>
      <c r="BY309">
        <v>161</v>
      </c>
      <c r="CP309" s="49"/>
    </row>
    <row r="310" spans="2:94" x14ac:dyDescent="0.25">
      <c r="B310" t="s">
        <v>456</v>
      </c>
      <c r="C310" t="s">
        <v>119</v>
      </c>
      <c r="D310" t="s">
        <v>403</v>
      </c>
      <c r="E310" t="s">
        <v>404</v>
      </c>
      <c r="F310" s="61">
        <v>45357</v>
      </c>
      <c r="G310" s="61">
        <v>45374</v>
      </c>
      <c r="L310">
        <v>258</v>
      </c>
      <c r="Q310">
        <v>31.8</v>
      </c>
      <c r="R310">
        <v>31.8</v>
      </c>
      <c r="T310">
        <v>13</v>
      </c>
      <c r="U310">
        <v>1.4</v>
      </c>
      <c r="W310">
        <v>4.54</v>
      </c>
      <c r="X310">
        <v>3.55</v>
      </c>
      <c r="Y310">
        <v>1.04</v>
      </c>
      <c r="AB310">
        <v>17.399999999999999</v>
      </c>
      <c r="AC310">
        <v>4.3600000000000003</v>
      </c>
      <c r="AE310">
        <v>3.39</v>
      </c>
      <c r="AF310"/>
      <c r="AG310">
        <v>0.94</v>
      </c>
      <c r="AH310"/>
      <c r="AI310"/>
      <c r="AJ310">
        <v>15.1</v>
      </c>
      <c r="AK310"/>
      <c r="AL310">
        <v>0.52</v>
      </c>
      <c r="AR310">
        <v>6.28</v>
      </c>
      <c r="AS310">
        <v>16</v>
      </c>
      <c r="AT310"/>
      <c r="AU310"/>
      <c r="AV310"/>
      <c r="AW310"/>
      <c r="AX310">
        <v>3.91</v>
      </c>
      <c r="AY310">
        <v>3.91</v>
      </c>
      <c r="AZ310">
        <v>43.3</v>
      </c>
      <c r="BA310"/>
      <c r="BB310"/>
      <c r="BC310"/>
      <c r="BD310">
        <v>41.4</v>
      </c>
      <c r="BE310"/>
      <c r="BF310">
        <v>4.05</v>
      </c>
      <c r="BG310">
        <v>1.6</v>
      </c>
      <c r="BH310">
        <v>147</v>
      </c>
      <c r="BI310">
        <v>0.4</v>
      </c>
      <c r="BJ310">
        <v>0.71</v>
      </c>
      <c r="BK310">
        <v>0.71</v>
      </c>
      <c r="BM310">
        <v>4.38</v>
      </c>
      <c r="BN310">
        <v>0.53</v>
      </c>
      <c r="BO310"/>
      <c r="BP310">
        <v>0.5</v>
      </c>
      <c r="BQ310">
        <v>1.2</v>
      </c>
      <c r="BR310">
        <v>1.2</v>
      </c>
      <c r="BS310">
        <v>1.2</v>
      </c>
      <c r="BT310">
        <v>265</v>
      </c>
      <c r="BU310">
        <v>5.8</v>
      </c>
      <c r="BV310">
        <v>28.7</v>
      </c>
      <c r="BW310">
        <v>3.08</v>
      </c>
      <c r="BX310"/>
      <c r="BY310">
        <v>129</v>
      </c>
      <c r="CP310" s="49"/>
    </row>
    <row r="311" spans="2:94" x14ac:dyDescent="0.25">
      <c r="B311" t="s">
        <v>457</v>
      </c>
      <c r="C311" t="s">
        <v>119</v>
      </c>
      <c r="D311" t="s">
        <v>403</v>
      </c>
      <c r="E311" t="s">
        <v>404</v>
      </c>
      <c r="F311" s="61">
        <v>45357</v>
      </c>
      <c r="G311" s="61">
        <v>45374</v>
      </c>
      <c r="L311">
        <v>231</v>
      </c>
      <c r="Q311">
        <v>27.5</v>
      </c>
      <c r="R311">
        <v>27.5</v>
      </c>
      <c r="T311">
        <v>19</v>
      </c>
      <c r="U311">
        <v>1.29</v>
      </c>
      <c r="W311">
        <v>4.1500000000000004</v>
      </c>
      <c r="X311">
        <v>2.59</v>
      </c>
      <c r="Y311">
        <v>1.06</v>
      </c>
      <c r="AB311">
        <v>16.2</v>
      </c>
      <c r="AC311">
        <v>4.09</v>
      </c>
      <c r="AE311">
        <v>3.06</v>
      </c>
      <c r="AF311"/>
      <c r="AG311">
        <v>0.88</v>
      </c>
      <c r="AH311"/>
      <c r="AI311"/>
      <c r="AJ311">
        <v>13.2</v>
      </c>
      <c r="AK311"/>
      <c r="AL311">
        <v>0.43</v>
      </c>
      <c r="AR311">
        <v>5.26</v>
      </c>
      <c r="AS311">
        <v>14.4</v>
      </c>
      <c r="AT311"/>
      <c r="AU311"/>
      <c r="AV311"/>
      <c r="AW311"/>
      <c r="AX311">
        <v>3.51</v>
      </c>
      <c r="AY311">
        <v>3.51</v>
      </c>
      <c r="AZ311">
        <v>38.799999999999997</v>
      </c>
      <c r="BA311"/>
      <c r="BB311"/>
      <c r="BC311"/>
      <c r="BD311">
        <v>34.799999999999997</v>
      </c>
      <c r="BE311"/>
      <c r="BF311">
        <v>3.49</v>
      </c>
      <c r="BG311">
        <v>1.3</v>
      </c>
      <c r="BH311">
        <v>136</v>
      </c>
      <c r="BI311">
        <v>0.4</v>
      </c>
      <c r="BJ311">
        <v>0.55000000000000004</v>
      </c>
      <c r="BK311">
        <v>0.55000000000000004</v>
      </c>
      <c r="BM311">
        <v>4.08</v>
      </c>
      <c r="BN311">
        <v>0.43</v>
      </c>
      <c r="BO311"/>
      <c r="BP311">
        <v>0.39</v>
      </c>
      <c r="BQ311">
        <v>1.17</v>
      </c>
      <c r="BR311">
        <v>1.17</v>
      </c>
      <c r="BS311">
        <v>1.17</v>
      </c>
      <c r="BT311">
        <v>228</v>
      </c>
      <c r="BU311">
        <v>6</v>
      </c>
      <c r="BV311">
        <v>24.1</v>
      </c>
      <c r="BW311">
        <v>2.62</v>
      </c>
      <c r="BX311"/>
      <c r="BY311">
        <v>111</v>
      </c>
      <c r="CP311" s="49"/>
    </row>
    <row r="312" spans="2:94" x14ac:dyDescent="0.25">
      <c r="B312" t="s">
        <v>458</v>
      </c>
      <c r="C312" t="s">
        <v>119</v>
      </c>
      <c r="D312" t="s">
        <v>403</v>
      </c>
      <c r="E312" t="s">
        <v>404</v>
      </c>
      <c r="F312" s="61">
        <v>45357</v>
      </c>
      <c r="G312" s="61">
        <v>45374</v>
      </c>
      <c r="L312">
        <v>281</v>
      </c>
      <c r="Q312">
        <v>35.200000000000003</v>
      </c>
      <c r="R312">
        <v>35.200000000000003</v>
      </c>
      <c r="T312">
        <v>11</v>
      </c>
      <c r="U312">
        <v>1.36</v>
      </c>
      <c r="W312">
        <v>5.27</v>
      </c>
      <c r="X312">
        <v>3.49</v>
      </c>
      <c r="Y312">
        <v>1.1000000000000001</v>
      </c>
      <c r="AB312">
        <v>17.8</v>
      </c>
      <c r="AC312">
        <v>4.46</v>
      </c>
      <c r="AE312">
        <v>3.79</v>
      </c>
      <c r="AF312"/>
      <c r="AG312">
        <v>1.01</v>
      </c>
      <c r="AH312"/>
      <c r="AI312"/>
      <c r="AJ312">
        <v>16.7</v>
      </c>
      <c r="AK312"/>
      <c r="AL312">
        <v>0.5</v>
      </c>
      <c r="AR312">
        <v>6.62</v>
      </c>
      <c r="AS312">
        <v>18.899999999999999</v>
      </c>
      <c r="AT312"/>
      <c r="AU312"/>
      <c r="AV312"/>
      <c r="AW312"/>
      <c r="AX312">
        <v>4.6500000000000004</v>
      </c>
      <c r="AY312">
        <v>4.6500000000000004</v>
      </c>
      <c r="AZ312">
        <v>49.5</v>
      </c>
      <c r="BA312"/>
      <c r="BB312"/>
      <c r="BC312"/>
      <c r="BD312">
        <v>39.700000000000003</v>
      </c>
      <c r="BE312"/>
      <c r="BF312">
        <v>3.66</v>
      </c>
      <c r="BG312">
        <v>1.4</v>
      </c>
      <c r="BH312">
        <v>143.5</v>
      </c>
      <c r="BI312">
        <v>0.5</v>
      </c>
      <c r="BJ312">
        <v>0.78</v>
      </c>
      <c r="BK312">
        <v>0.78</v>
      </c>
      <c r="BM312">
        <v>5.21</v>
      </c>
      <c r="BN312">
        <v>0.56000000000000005</v>
      </c>
      <c r="BO312"/>
      <c r="BP312">
        <v>0.45</v>
      </c>
      <c r="BQ312">
        <v>1.34</v>
      </c>
      <c r="BR312">
        <v>1.34</v>
      </c>
      <c r="BS312">
        <v>1.34</v>
      </c>
      <c r="BT312">
        <v>256</v>
      </c>
      <c r="BU312">
        <v>1.9</v>
      </c>
      <c r="BV312">
        <v>29</v>
      </c>
      <c r="BW312">
        <v>2.94</v>
      </c>
      <c r="BX312"/>
      <c r="BY312">
        <v>146</v>
      </c>
      <c r="CP312" s="49"/>
    </row>
    <row r="313" spans="2:94" x14ac:dyDescent="0.25">
      <c r="B313" t="s">
        <v>459</v>
      </c>
      <c r="C313" t="s">
        <v>119</v>
      </c>
      <c r="D313" t="s">
        <v>403</v>
      </c>
      <c r="E313" t="s">
        <v>404</v>
      </c>
      <c r="F313" s="61">
        <v>45357</v>
      </c>
      <c r="G313" s="61">
        <v>45374</v>
      </c>
      <c r="L313">
        <v>326</v>
      </c>
      <c r="Q313">
        <v>40.9</v>
      </c>
      <c r="R313">
        <v>40.9</v>
      </c>
      <c r="T313">
        <v>6</v>
      </c>
      <c r="U313">
        <v>1.7</v>
      </c>
      <c r="W313">
        <v>6.02</v>
      </c>
      <c r="X313">
        <v>3.71</v>
      </c>
      <c r="Y313">
        <v>1.33</v>
      </c>
      <c r="AB313">
        <v>17.3</v>
      </c>
      <c r="AC313">
        <v>5.6</v>
      </c>
      <c r="AE313">
        <v>4.33</v>
      </c>
      <c r="AF313"/>
      <c r="AG313">
        <v>1.26</v>
      </c>
      <c r="AH313"/>
      <c r="AI313"/>
      <c r="AJ313">
        <v>19.8</v>
      </c>
      <c r="AK313"/>
      <c r="AL313">
        <v>0.51</v>
      </c>
      <c r="AR313">
        <v>7.72</v>
      </c>
      <c r="AS313">
        <v>21</v>
      </c>
      <c r="AT313"/>
      <c r="AU313"/>
      <c r="AV313"/>
      <c r="AW313"/>
      <c r="AX313">
        <v>5.55</v>
      </c>
      <c r="AY313">
        <v>5.55</v>
      </c>
      <c r="AZ313">
        <v>55.3</v>
      </c>
      <c r="BA313"/>
      <c r="BB313"/>
      <c r="BC313"/>
      <c r="BD313">
        <v>40.5</v>
      </c>
      <c r="BE313"/>
      <c r="BF313">
        <v>4.4400000000000004</v>
      </c>
      <c r="BG313">
        <v>1.6</v>
      </c>
      <c r="BH313">
        <v>146.5</v>
      </c>
      <c r="BI313">
        <v>0.5</v>
      </c>
      <c r="BJ313">
        <v>0.93</v>
      </c>
      <c r="BK313">
        <v>0.93</v>
      </c>
      <c r="BM313">
        <v>5.88</v>
      </c>
      <c r="BN313">
        <v>0.63</v>
      </c>
      <c r="BO313"/>
      <c r="BP313">
        <v>0.56000000000000005</v>
      </c>
      <c r="BQ313">
        <v>1.6</v>
      </c>
      <c r="BR313">
        <v>1.6</v>
      </c>
      <c r="BS313">
        <v>1.6</v>
      </c>
      <c r="BT313">
        <v>260</v>
      </c>
      <c r="BU313">
        <v>3.5</v>
      </c>
      <c r="BV313">
        <v>33</v>
      </c>
      <c r="BW313">
        <v>3.71</v>
      </c>
      <c r="BX313"/>
      <c r="BY313">
        <v>165</v>
      </c>
      <c r="CP313" s="49"/>
    </row>
    <row r="314" spans="2:94" x14ac:dyDescent="0.25">
      <c r="B314" t="s">
        <v>460</v>
      </c>
      <c r="C314" t="s">
        <v>119</v>
      </c>
      <c r="D314" t="s">
        <v>403</v>
      </c>
      <c r="E314" t="s">
        <v>404</v>
      </c>
      <c r="F314" s="61">
        <v>45357</v>
      </c>
      <c r="G314" s="61">
        <v>45374</v>
      </c>
      <c r="L314">
        <v>209</v>
      </c>
      <c r="Q314">
        <v>25.2</v>
      </c>
      <c r="R314">
        <v>25.2</v>
      </c>
      <c r="T314">
        <v>19</v>
      </c>
      <c r="U314">
        <v>1.1000000000000001</v>
      </c>
      <c r="W314">
        <v>3.77</v>
      </c>
      <c r="X314">
        <v>2.34</v>
      </c>
      <c r="Y314">
        <v>0.9</v>
      </c>
      <c r="AB314">
        <v>17</v>
      </c>
      <c r="AC314">
        <v>2.9</v>
      </c>
      <c r="AE314">
        <v>2.8</v>
      </c>
      <c r="AF314"/>
      <c r="AG314">
        <v>0.82</v>
      </c>
      <c r="AH314"/>
      <c r="AI314"/>
      <c r="AJ314">
        <v>11.9</v>
      </c>
      <c r="AK314"/>
      <c r="AL314">
        <v>0.38</v>
      </c>
      <c r="AR314">
        <v>4.6900000000000004</v>
      </c>
      <c r="AS314">
        <v>12.1</v>
      </c>
      <c r="AT314"/>
      <c r="AU314"/>
      <c r="AV314"/>
      <c r="AW314"/>
      <c r="AX314">
        <v>3.14</v>
      </c>
      <c r="AY314">
        <v>3.14</v>
      </c>
      <c r="AZ314">
        <v>36.299999999999997</v>
      </c>
      <c r="BA314"/>
      <c r="BB314"/>
      <c r="BC314"/>
      <c r="BD314">
        <v>41</v>
      </c>
      <c r="BE314"/>
      <c r="BF314">
        <v>3.43</v>
      </c>
      <c r="BG314">
        <v>0.9</v>
      </c>
      <c r="BH314">
        <v>145.5</v>
      </c>
      <c r="BI314">
        <v>0.3</v>
      </c>
      <c r="BJ314">
        <v>0.55000000000000004</v>
      </c>
      <c r="BK314">
        <v>0.55000000000000004</v>
      </c>
      <c r="BM314">
        <v>3.55</v>
      </c>
      <c r="BN314">
        <v>0.4</v>
      </c>
      <c r="BO314"/>
      <c r="BP314">
        <v>0.28999999999999998</v>
      </c>
      <c r="BQ314">
        <v>0.98</v>
      </c>
      <c r="BR314">
        <v>0.98</v>
      </c>
      <c r="BS314">
        <v>0.98</v>
      </c>
      <c r="BT314">
        <v>244</v>
      </c>
      <c r="BU314">
        <v>5.0999999999999996</v>
      </c>
      <c r="BV314">
        <v>21.7</v>
      </c>
      <c r="BW314">
        <v>2.42</v>
      </c>
      <c r="BX314"/>
      <c r="BY314">
        <v>106</v>
      </c>
      <c r="CP314" s="49"/>
    </row>
    <row r="315" spans="2:94" x14ac:dyDescent="0.25">
      <c r="B315" t="s">
        <v>461</v>
      </c>
      <c r="C315" t="s">
        <v>119</v>
      </c>
      <c r="D315" t="s">
        <v>403</v>
      </c>
      <c r="E315" t="s">
        <v>404</v>
      </c>
      <c r="F315" s="61">
        <v>45357</v>
      </c>
      <c r="G315" s="61">
        <v>45374</v>
      </c>
      <c r="L315">
        <v>251</v>
      </c>
      <c r="Q315">
        <v>30.4</v>
      </c>
      <c r="R315">
        <v>30.4</v>
      </c>
      <c r="T315">
        <v>18</v>
      </c>
      <c r="U315">
        <v>1.28</v>
      </c>
      <c r="W315">
        <v>4.2300000000000004</v>
      </c>
      <c r="X315">
        <v>2.8</v>
      </c>
      <c r="Y315">
        <v>0.99</v>
      </c>
      <c r="AB315">
        <v>17.7</v>
      </c>
      <c r="AC315">
        <v>3.69</v>
      </c>
      <c r="AE315">
        <v>3.11</v>
      </c>
      <c r="AF315"/>
      <c r="AG315">
        <v>0.87</v>
      </c>
      <c r="AH315"/>
      <c r="AI315"/>
      <c r="AJ315">
        <v>14.2</v>
      </c>
      <c r="AK315"/>
      <c r="AL315">
        <v>0.41</v>
      </c>
      <c r="AR315">
        <v>5.88</v>
      </c>
      <c r="AS315">
        <v>15.4</v>
      </c>
      <c r="AT315"/>
      <c r="AU315"/>
      <c r="AV315"/>
      <c r="AW315"/>
      <c r="AX315">
        <v>3.59</v>
      </c>
      <c r="AY315">
        <v>3.59</v>
      </c>
      <c r="AZ315">
        <v>42.4</v>
      </c>
      <c r="BA315"/>
      <c r="BB315"/>
      <c r="BC315"/>
      <c r="BD315">
        <v>46.4</v>
      </c>
      <c r="BE315"/>
      <c r="BF315">
        <v>3.74</v>
      </c>
      <c r="BG315">
        <v>1.8</v>
      </c>
      <c r="BH315">
        <v>141.5</v>
      </c>
      <c r="BI315">
        <v>0.4</v>
      </c>
      <c r="BJ315">
        <v>0.57999999999999996</v>
      </c>
      <c r="BK315">
        <v>0.57999999999999996</v>
      </c>
      <c r="BM315">
        <v>4.25</v>
      </c>
      <c r="BN315">
        <v>0.48</v>
      </c>
      <c r="BO315"/>
      <c r="BP315">
        <v>0.4</v>
      </c>
      <c r="BQ315">
        <v>1.1200000000000001</v>
      </c>
      <c r="BR315">
        <v>1.1200000000000001</v>
      </c>
      <c r="BS315">
        <v>1.1200000000000001</v>
      </c>
      <c r="BT315">
        <v>260</v>
      </c>
      <c r="BU315">
        <v>3.3</v>
      </c>
      <c r="BV315">
        <v>26.1</v>
      </c>
      <c r="BW315">
        <v>2.88</v>
      </c>
      <c r="BX315"/>
      <c r="BY315">
        <v>130</v>
      </c>
      <c r="CP315" s="49"/>
    </row>
    <row r="316" spans="2:94" x14ac:dyDescent="0.25">
      <c r="B316" t="s">
        <v>462</v>
      </c>
      <c r="C316" t="s">
        <v>119</v>
      </c>
      <c r="D316" t="s">
        <v>403</v>
      </c>
      <c r="E316" t="s">
        <v>404</v>
      </c>
      <c r="F316" s="61">
        <v>45357</v>
      </c>
      <c r="G316" s="61">
        <v>45374</v>
      </c>
      <c r="L316">
        <v>263</v>
      </c>
      <c r="Q316">
        <v>34.200000000000003</v>
      </c>
      <c r="R316">
        <v>34.200000000000003</v>
      </c>
      <c r="T316">
        <v>11</v>
      </c>
      <c r="U316">
        <v>1.46</v>
      </c>
      <c r="W316">
        <v>4.7699999999999996</v>
      </c>
      <c r="X316">
        <v>2.71</v>
      </c>
      <c r="Y316">
        <v>1.0900000000000001</v>
      </c>
      <c r="AB316">
        <v>16.7</v>
      </c>
      <c r="AC316">
        <v>4.22</v>
      </c>
      <c r="AE316">
        <v>3.79</v>
      </c>
      <c r="AF316"/>
      <c r="AG316">
        <v>0.9</v>
      </c>
      <c r="AH316"/>
      <c r="AI316"/>
      <c r="AJ316">
        <v>16.2</v>
      </c>
      <c r="AK316"/>
      <c r="AL316">
        <v>0.42</v>
      </c>
      <c r="AR316">
        <v>6.8</v>
      </c>
      <c r="AS316">
        <v>18.3</v>
      </c>
      <c r="AT316"/>
      <c r="AU316"/>
      <c r="AV316"/>
      <c r="AW316"/>
      <c r="AX316">
        <v>4.2300000000000004</v>
      </c>
      <c r="AY316">
        <v>4.2300000000000004</v>
      </c>
      <c r="AZ316">
        <v>45.6</v>
      </c>
      <c r="BA316"/>
      <c r="BB316"/>
      <c r="BC316"/>
      <c r="BD316">
        <v>39.700000000000003</v>
      </c>
      <c r="BE316"/>
      <c r="BF316">
        <v>4.04</v>
      </c>
      <c r="BG316">
        <v>1.9</v>
      </c>
      <c r="BH316">
        <v>125</v>
      </c>
      <c r="BI316">
        <v>0.4</v>
      </c>
      <c r="BJ316">
        <v>0.68</v>
      </c>
      <c r="BK316">
        <v>0.68</v>
      </c>
      <c r="BM316">
        <v>4.76</v>
      </c>
      <c r="BN316">
        <v>0.48</v>
      </c>
      <c r="BO316"/>
      <c r="BP316">
        <v>0.37</v>
      </c>
      <c r="BQ316">
        <v>1.22</v>
      </c>
      <c r="BR316">
        <v>1.22</v>
      </c>
      <c r="BS316">
        <v>1.22</v>
      </c>
      <c r="BT316">
        <v>220</v>
      </c>
      <c r="BU316">
        <v>2.8</v>
      </c>
      <c r="BV316">
        <v>25.4</v>
      </c>
      <c r="BW316">
        <v>2.62</v>
      </c>
      <c r="BX316"/>
      <c r="BY316">
        <v>138</v>
      </c>
      <c r="CP316" s="49"/>
    </row>
    <row r="317" spans="2:94" x14ac:dyDescent="0.25">
      <c r="B317" t="s">
        <v>463</v>
      </c>
      <c r="C317" t="s">
        <v>119</v>
      </c>
      <c r="D317" t="s">
        <v>230</v>
      </c>
      <c r="E317" t="s">
        <v>231</v>
      </c>
      <c r="F317" s="61">
        <v>45469</v>
      </c>
      <c r="G317" s="61">
        <v>45499</v>
      </c>
      <c r="L317">
        <v>215</v>
      </c>
      <c r="Q317">
        <v>36.4</v>
      </c>
      <c r="R317">
        <v>36.4</v>
      </c>
      <c r="T317">
        <v>235</v>
      </c>
      <c r="U317">
        <v>2.96</v>
      </c>
      <c r="W317">
        <v>3.98</v>
      </c>
      <c r="X317">
        <v>2.4500000000000002</v>
      </c>
      <c r="Y317">
        <v>0.82</v>
      </c>
      <c r="AB317">
        <v>25.4</v>
      </c>
      <c r="AC317">
        <v>3.92</v>
      </c>
      <c r="AE317">
        <v>5.09</v>
      </c>
      <c r="AF317"/>
      <c r="AG317">
        <v>0.88</v>
      </c>
      <c r="AH317"/>
      <c r="AI317"/>
      <c r="AJ317">
        <v>20.5</v>
      </c>
      <c r="AK317"/>
      <c r="AL317">
        <v>0.32</v>
      </c>
      <c r="AR317">
        <v>9.5</v>
      </c>
      <c r="AS317">
        <v>17.2</v>
      </c>
      <c r="AT317"/>
      <c r="AU317"/>
      <c r="AV317"/>
      <c r="AW317"/>
      <c r="AX317">
        <v>4.29</v>
      </c>
      <c r="AY317">
        <v>4.29</v>
      </c>
      <c r="AZ317">
        <v>46</v>
      </c>
      <c r="BA317"/>
      <c r="BB317"/>
      <c r="BC317"/>
      <c r="BD317">
        <v>66.599999999999994</v>
      </c>
      <c r="BE317"/>
      <c r="BF317">
        <v>3.01</v>
      </c>
      <c r="BG317">
        <v>1.8</v>
      </c>
      <c r="BH317">
        <v>32.700000000000003</v>
      </c>
      <c r="BI317">
        <v>0.6</v>
      </c>
      <c r="BJ317">
        <v>0.59</v>
      </c>
      <c r="BK317">
        <v>0.59</v>
      </c>
      <c r="BM317">
        <v>7.26</v>
      </c>
      <c r="BN317">
        <v>0.67</v>
      </c>
      <c r="BO317"/>
      <c r="BP317">
        <v>0.35</v>
      </c>
      <c r="BQ317">
        <v>1.77</v>
      </c>
      <c r="BR317">
        <v>1.77</v>
      </c>
      <c r="BS317">
        <v>1.77</v>
      </c>
      <c r="BT317">
        <v>336</v>
      </c>
      <c r="BU317">
        <v>2.8</v>
      </c>
      <c r="BV317">
        <v>24.4</v>
      </c>
      <c r="BW317">
        <v>2.41</v>
      </c>
      <c r="BX317"/>
      <c r="BY317">
        <v>202</v>
      </c>
      <c r="CP317" s="49"/>
    </row>
    <row r="318" spans="2:94" x14ac:dyDescent="0.25">
      <c r="B318" t="s">
        <v>464</v>
      </c>
      <c r="C318" t="s">
        <v>119</v>
      </c>
      <c r="D318" t="s">
        <v>230</v>
      </c>
      <c r="E318" t="s">
        <v>231</v>
      </c>
      <c r="F318" s="61">
        <v>45469</v>
      </c>
      <c r="G318" s="61">
        <v>45499</v>
      </c>
      <c r="L318">
        <v>492</v>
      </c>
      <c r="Q318">
        <v>145.5</v>
      </c>
      <c r="R318">
        <v>145.5</v>
      </c>
      <c r="T318">
        <v>200</v>
      </c>
      <c r="U318">
        <v>1.58</v>
      </c>
      <c r="W318">
        <v>12.4</v>
      </c>
      <c r="X318">
        <v>8.16</v>
      </c>
      <c r="Y318">
        <v>2.52</v>
      </c>
      <c r="AB318">
        <v>24.8</v>
      </c>
      <c r="AC318">
        <v>10.9</v>
      </c>
      <c r="AE318">
        <v>4.21</v>
      </c>
      <c r="AF318"/>
      <c r="AG318">
        <v>2.86</v>
      </c>
      <c r="AH318"/>
      <c r="AI318"/>
      <c r="AJ318">
        <v>71.5</v>
      </c>
      <c r="AK318"/>
      <c r="AL318">
        <v>1.03</v>
      </c>
      <c r="AR318">
        <v>7.68</v>
      </c>
      <c r="AS318">
        <v>54.3</v>
      </c>
      <c r="AT318"/>
      <c r="AU318"/>
      <c r="AV318"/>
      <c r="AW318"/>
      <c r="AX318">
        <v>14.45</v>
      </c>
      <c r="AY318">
        <v>14.45</v>
      </c>
      <c r="AZ318">
        <v>27.9</v>
      </c>
      <c r="BA318"/>
      <c r="BB318"/>
      <c r="BC318"/>
      <c r="BD318">
        <v>90.5</v>
      </c>
      <c r="BE318"/>
      <c r="BF318">
        <v>9.51</v>
      </c>
      <c r="BG318">
        <v>1.9</v>
      </c>
      <c r="BH318">
        <v>21.5</v>
      </c>
      <c r="BI318">
        <v>0.5</v>
      </c>
      <c r="BJ318">
        <v>1.97</v>
      </c>
      <c r="BK318">
        <v>1.97</v>
      </c>
      <c r="BM318">
        <v>5.59</v>
      </c>
      <c r="BN318">
        <v>0.59</v>
      </c>
      <c r="BO318"/>
      <c r="BP318">
        <v>1.18</v>
      </c>
      <c r="BQ318">
        <v>1.52</v>
      </c>
      <c r="BR318">
        <v>1.52</v>
      </c>
      <c r="BS318">
        <v>1.52</v>
      </c>
      <c r="BT318">
        <v>223</v>
      </c>
      <c r="BU318">
        <v>1.1000000000000001</v>
      </c>
      <c r="BV318">
        <v>95.2</v>
      </c>
      <c r="BW318">
        <v>7.5</v>
      </c>
      <c r="BX318"/>
      <c r="BY318">
        <v>154</v>
      </c>
      <c r="CP318" s="49"/>
    </row>
    <row r="319" spans="2:94" x14ac:dyDescent="0.25">
      <c r="B319" t="s">
        <v>465</v>
      </c>
      <c r="C319" t="s">
        <v>119</v>
      </c>
      <c r="D319" t="s">
        <v>230</v>
      </c>
      <c r="E319" t="s">
        <v>231</v>
      </c>
      <c r="F319" s="61">
        <v>45469</v>
      </c>
      <c r="G319" s="61">
        <v>45499</v>
      </c>
      <c r="L319">
        <v>404</v>
      </c>
      <c r="Q319">
        <v>95.6</v>
      </c>
      <c r="R319">
        <v>95.6</v>
      </c>
      <c r="T319">
        <v>199</v>
      </c>
      <c r="U319">
        <v>1.98</v>
      </c>
      <c r="W319">
        <v>17.399999999999999</v>
      </c>
      <c r="X319">
        <v>11.4</v>
      </c>
      <c r="Y319">
        <v>3.57</v>
      </c>
      <c r="AB319">
        <v>24.6</v>
      </c>
      <c r="AC319">
        <v>15.9</v>
      </c>
      <c r="AE319">
        <v>3.82</v>
      </c>
      <c r="AF319"/>
      <c r="AG319">
        <v>3.87</v>
      </c>
      <c r="AH319"/>
      <c r="AI319"/>
      <c r="AJ319">
        <v>92.4</v>
      </c>
      <c r="AK319"/>
      <c r="AL319">
        <v>1.42</v>
      </c>
      <c r="AR319">
        <v>7.75</v>
      </c>
      <c r="AS319">
        <v>75.5</v>
      </c>
      <c r="AT319"/>
      <c r="AU319"/>
      <c r="AV319"/>
      <c r="AW319"/>
      <c r="AX319">
        <v>19.2</v>
      </c>
      <c r="AY319">
        <v>19.2</v>
      </c>
      <c r="AZ319">
        <v>33</v>
      </c>
      <c r="BA319"/>
      <c r="BB319"/>
      <c r="BC319"/>
      <c r="BD319">
        <v>73.2</v>
      </c>
      <c r="BE319"/>
      <c r="BF319">
        <v>15.15</v>
      </c>
      <c r="BG319">
        <v>2.1</v>
      </c>
      <c r="BH319">
        <v>21.5</v>
      </c>
      <c r="BI319">
        <v>0.5</v>
      </c>
      <c r="BJ319">
        <v>2.44</v>
      </c>
      <c r="BK319">
        <v>2.44</v>
      </c>
      <c r="BM319">
        <v>5.24</v>
      </c>
      <c r="BN319">
        <v>0.57999999999999996</v>
      </c>
      <c r="BO319"/>
      <c r="BP319">
        <v>1.58</v>
      </c>
      <c r="BQ319">
        <v>1.76</v>
      </c>
      <c r="BR319">
        <v>1.76</v>
      </c>
      <c r="BS319">
        <v>1.76</v>
      </c>
      <c r="BT319">
        <v>240</v>
      </c>
      <c r="BU319">
        <v>1.2</v>
      </c>
      <c r="BV319">
        <v>129</v>
      </c>
      <c r="BW319">
        <v>9.69</v>
      </c>
      <c r="BX319"/>
      <c r="BY319">
        <v>154</v>
      </c>
      <c r="CP319" s="49"/>
    </row>
    <row r="320" spans="2:94" x14ac:dyDescent="0.25">
      <c r="B320" t="s">
        <v>466</v>
      </c>
      <c r="C320" t="s">
        <v>119</v>
      </c>
      <c r="D320" t="s">
        <v>230</v>
      </c>
      <c r="E320" t="s">
        <v>231</v>
      </c>
      <c r="F320" s="61">
        <v>45469</v>
      </c>
      <c r="G320" s="61">
        <v>45499</v>
      </c>
      <c r="L320">
        <v>444</v>
      </c>
      <c r="Q320">
        <v>59.8</v>
      </c>
      <c r="R320">
        <v>59.8</v>
      </c>
      <c r="T320">
        <v>207</v>
      </c>
      <c r="U320">
        <v>1.02</v>
      </c>
      <c r="W320">
        <v>16.95</v>
      </c>
      <c r="X320">
        <v>10.35</v>
      </c>
      <c r="Y320">
        <v>3.68</v>
      </c>
      <c r="AB320">
        <v>24.2</v>
      </c>
      <c r="AC320">
        <v>15.95</v>
      </c>
      <c r="AE320">
        <v>3.87</v>
      </c>
      <c r="AF320"/>
      <c r="AG320">
        <v>3.58</v>
      </c>
      <c r="AH320"/>
      <c r="AI320"/>
      <c r="AJ320">
        <v>78.099999999999994</v>
      </c>
      <c r="AK320"/>
      <c r="AL320">
        <v>1.17</v>
      </c>
      <c r="AR320">
        <v>7.02</v>
      </c>
      <c r="AS320">
        <v>68.2</v>
      </c>
      <c r="AT320"/>
      <c r="AU320"/>
      <c r="AV320"/>
      <c r="AW320"/>
      <c r="AX320">
        <v>17.45</v>
      </c>
      <c r="AY320">
        <v>17.45</v>
      </c>
      <c r="AZ320">
        <v>29.8</v>
      </c>
      <c r="BA320"/>
      <c r="BB320"/>
      <c r="BC320"/>
      <c r="BD320">
        <v>75.7</v>
      </c>
      <c r="BE320"/>
      <c r="BF320">
        <v>15.35</v>
      </c>
      <c r="BG320">
        <v>2</v>
      </c>
      <c r="BH320">
        <v>21.2</v>
      </c>
      <c r="BI320">
        <v>0.4</v>
      </c>
      <c r="BJ320">
        <v>2.44</v>
      </c>
      <c r="BK320">
        <v>2.44</v>
      </c>
      <c r="BM320">
        <v>5.19</v>
      </c>
      <c r="BN320">
        <v>0.55000000000000004</v>
      </c>
      <c r="BO320"/>
      <c r="BP320">
        <v>1.53</v>
      </c>
      <c r="BQ320">
        <v>1.38</v>
      </c>
      <c r="BR320">
        <v>1.38</v>
      </c>
      <c r="BS320">
        <v>1.38</v>
      </c>
      <c r="BT320">
        <v>221</v>
      </c>
      <c r="BU320">
        <v>1.1000000000000001</v>
      </c>
      <c r="BV320">
        <v>116.5</v>
      </c>
      <c r="BW320">
        <v>9.93</v>
      </c>
      <c r="BX320"/>
      <c r="BY320">
        <v>143</v>
      </c>
      <c r="CP320" s="49"/>
    </row>
    <row r="321" spans="2:94" x14ac:dyDescent="0.25">
      <c r="B321" t="s">
        <v>467</v>
      </c>
      <c r="C321" t="s">
        <v>119</v>
      </c>
      <c r="D321" t="s">
        <v>230</v>
      </c>
      <c r="E321" t="s">
        <v>231</v>
      </c>
      <c r="F321" s="61">
        <v>45469</v>
      </c>
      <c r="G321" s="61">
        <v>45499</v>
      </c>
      <c r="L321">
        <v>560</v>
      </c>
      <c r="Q321">
        <v>56.4</v>
      </c>
      <c r="R321">
        <v>56.4</v>
      </c>
      <c r="T321">
        <v>243</v>
      </c>
      <c r="U321">
        <v>0.95</v>
      </c>
      <c r="W321">
        <v>16.649999999999999</v>
      </c>
      <c r="X321">
        <v>11.1</v>
      </c>
      <c r="Y321">
        <v>4.49</v>
      </c>
      <c r="AB321">
        <v>24</v>
      </c>
      <c r="AC321">
        <v>16.5</v>
      </c>
      <c r="AE321">
        <v>4.01</v>
      </c>
      <c r="AF321"/>
      <c r="AG321">
        <v>3.38</v>
      </c>
      <c r="AH321"/>
      <c r="AI321"/>
      <c r="AJ321">
        <v>74.900000000000006</v>
      </c>
      <c r="AK321"/>
      <c r="AL321">
        <v>1.44</v>
      </c>
      <c r="AR321">
        <v>7.28</v>
      </c>
      <c r="AS321">
        <v>71.400000000000006</v>
      </c>
      <c r="AT321"/>
      <c r="AU321"/>
      <c r="AV321"/>
      <c r="AW321"/>
      <c r="AX321">
        <v>17.600000000000001</v>
      </c>
      <c r="AY321">
        <v>17.600000000000001</v>
      </c>
      <c r="AZ321">
        <v>50.2</v>
      </c>
      <c r="BA321"/>
      <c r="BB321"/>
      <c r="BC321"/>
      <c r="BD321">
        <v>63</v>
      </c>
      <c r="BE321"/>
      <c r="BF321">
        <v>18.100000000000001</v>
      </c>
      <c r="BG321">
        <v>1.5</v>
      </c>
      <c r="BH321">
        <v>26.5</v>
      </c>
      <c r="BI321">
        <v>0.5</v>
      </c>
      <c r="BJ321">
        <v>2.69</v>
      </c>
      <c r="BK321">
        <v>2.69</v>
      </c>
      <c r="BM321">
        <v>4.95</v>
      </c>
      <c r="BN321">
        <v>0.57999999999999996</v>
      </c>
      <c r="BO321"/>
      <c r="BP321">
        <v>1.61</v>
      </c>
      <c r="BQ321">
        <v>1.37</v>
      </c>
      <c r="BR321">
        <v>1.37</v>
      </c>
      <c r="BS321">
        <v>1.37</v>
      </c>
      <c r="BT321">
        <v>245</v>
      </c>
      <c r="BU321">
        <v>1.3</v>
      </c>
      <c r="BV321">
        <v>109.5</v>
      </c>
      <c r="BW321">
        <v>10.15</v>
      </c>
      <c r="BX321"/>
      <c r="BY321">
        <v>149</v>
      </c>
      <c r="CP321" s="49"/>
    </row>
    <row r="322" spans="2:94" x14ac:dyDescent="0.25">
      <c r="B322" t="s">
        <v>468</v>
      </c>
      <c r="C322" t="s">
        <v>119</v>
      </c>
      <c r="D322" t="s">
        <v>230</v>
      </c>
      <c r="E322" t="s">
        <v>231</v>
      </c>
      <c r="F322" s="61">
        <v>45469</v>
      </c>
      <c r="G322" s="61">
        <v>45499</v>
      </c>
      <c r="L322">
        <v>371</v>
      </c>
      <c r="Q322">
        <v>46.7</v>
      </c>
      <c r="R322">
        <v>46.7</v>
      </c>
      <c r="T322">
        <v>214</v>
      </c>
      <c r="U322">
        <v>0.88</v>
      </c>
      <c r="W322">
        <v>15.65</v>
      </c>
      <c r="X322">
        <v>8.57</v>
      </c>
      <c r="Y322">
        <v>3.46</v>
      </c>
      <c r="AB322">
        <v>23.3</v>
      </c>
      <c r="AC322">
        <v>14.2</v>
      </c>
      <c r="AE322">
        <v>4.07</v>
      </c>
      <c r="AF322"/>
      <c r="AG322">
        <v>3.27</v>
      </c>
      <c r="AH322"/>
      <c r="AI322"/>
      <c r="AJ322">
        <v>63.8</v>
      </c>
      <c r="AK322"/>
      <c r="AL322">
        <v>1.31</v>
      </c>
      <c r="AR322">
        <v>7.2</v>
      </c>
      <c r="AS322">
        <v>59.9</v>
      </c>
      <c r="AT322"/>
      <c r="AU322"/>
      <c r="AV322"/>
      <c r="AW322"/>
      <c r="AX322">
        <v>14.55</v>
      </c>
      <c r="AY322">
        <v>14.55</v>
      </c>
      <c r="AZ322">
        <v>47.9</v>
      </c>
      <c r="BA322"/>
      <c r="BB322"/>
      <c r="BC322"/>
      <c r="BD322">
        <v>65.5</v>
      </c>
      <c r="BE322"/>
      <c r="BF322">
        <v>12.7</v>
      </c>
      <c r="BG322">
        <v>1.2</v>
      </c>
      <c r="BH322">
        <v>27.9</v>
      </c>
      <c r="BI322">
        <v>0.5</v>
      </c>
      <c r="BJ322">
        <v>2.1800000000000002</v>
      </c>
      <c r="BK322">
        <v>2.1800000000000002</v>
      </c>
      <c r="BM322">
        <v>4.54</v>
      </c>
      <c r="BN322">
        <v>0.56999999999999995</v>
      </c>
      <c r="BO322"/>
      <c r="BP322">
        <v>1.27</v>
      </c>
      <c r="BQ322">
        <v>1.34</v>
      </c>
      <c r="BR322">
        <v>1.34</v>
      </c>
      <c r="BS322">
        <v>1.34</v>
      </c>
      <c r="BT322">
        <v>235</v>
      </c>
      <c r="BU322">
        <v>2</v>
      </c>
      <c r="BV322">
        <v>102.5</v>
      </c>
      <c r="BW322">
        <v>8.08</v>
      </c>
      <c r="BX322"/>
      <c r="BY322">
        <v>144</v>
      </c>
      <c r="CP322" s="49"/>
    </row>
    <row r="323" spans="2:94" x14ac:dyDescent="0.25">
      <c r="B323" t="s">
        <v>469</v>
      </c>
      <c r="C323" t="s">
        <v>119</v>
      </c>
      <c r="D323" t="s">
        <v>230</v>
      </c>
      <c r="E323" t="s">
        <v>231</v>
      </c>
      <c r="F323" s="61">
        <v>45469</v>
      </c>
      <c r="G323" s="61">
        <v>45499</v>
      </c>
      <c r="L323">
        <v>377</v>
      </c>
      <c r="Q323">
        <v>40.200000000000003</v>
      </c>
      <c r="R323">
        <v>40.200000000000003</v>
      </c>
      <c r="T323">
        <v>265</v>
      </c>
      <c r="U323">
        <v>0.89</v>
      </c>
      <c r="W323">
        <v>11.85</v>
      </c>
      <c r="X323">
        <v>6.94</v>
      </c>
      <c r="Y323">
        <v>2.59</v>
      </c>
      <c r="AB323">
        <v>24.3</v>
      </c>
      <c r="AC323">
        <v>10.35</v>
      </c>
      <c r="AE323">
        <v>4.05</v>
      </c>
      <c r="AF323"/>
      <c r="AG323">
        <v>2.56</v>
      </c>
      <c r="AH323"/>
      <c r="AI323"/>
      <c r="AJ323">
        <v>40.6</v>
      </c>
      <c r="AK323"/>
      <c r="AL323">
        <v>0.78</v>
      </c>
      <c r="AR323">
        <v>7.34</v>
      </c>
      <c r="AS323">
        <v>41.6</v>
      </c>
      <c r="AT323"/>
      <c r="AU323"/>
      <c r="AV323"/>
      <c r="AW323"/>
      <c r="AX323">
        <v>9.14</v>
      </c>
      <c r="AY323">
        <v>9.14</v>
      </c>
      <c r="AZ323">
        <v>55.2</v>
      </c>
      <c r="BA323"/>
      <c r="BB323"/>
      <c r="BC323"/>
      <c r="BD323">
        <v>73.099999999999994</v>
      </c>
      <c r="BE323"/>
      <c r="BF323">
        <v>9.42</v>
      </c>
      <c r="BG323">
        <v>1.4</v>
      </c>
      <c r="BH323">
        <v>29</v>
      </c>
      <c r="BI323">
        <v>0.5</v>
      </c>
      <c r="BJ323">
        <v>1.67</v>
      </c>
      <c r="BK323">
        <v>1.67</v>
      </c>
      <c r="BM323">
        <v>4.8</v>
      </c>
      <c r="BN323">
        <v>0.56999999999999995</v>
      </c>
      <c r="BO323"/>
      <c r="BP323">
        <v>0.99</v>
      </c>
      <c r="BQ323">
        <v>1.33</v>
      </c>
      <c r="BR323">
        <v>1.33</v>
      </c>
      <c r="BS323">
        <v>1.33</v>
      </c>
      <c r="BT323">
        <v>234</v>
      </c>
      <c r="BU323">
        <v>1.2</v>
      </c>
      <c r="BV323">
        <v>72</v>
      </c>
      <c r="BW323">
        <v>6.47</v>
      </c>
      <c r="BX323"/>
      <c r="BY323">
        <v>144</v>
      </c>
      <c r="CP323" s="49"/>
    </row>
    <row r="324" spans="2:94" x14ac:dyDescent="0.25">
      <c r="B324" t="s">
        <v>470</v>
      </c>
      <c r="C324" t="s">
        <v>119</v>
      </c>
      <c r="D324" t="s">
        <v>230</v>
      </c>
      <c r="E324" t="s">
        <v>231</v>
      </c>
      <c r="F324" s="61">
        <v>45469</v>
      </c>
      <c r="G324" s="61">
        <v>45499</v>
      </c>
      <c r="L324">
        <v>347</v>
      </c>
      <c r="Q324">
        <v>52.3</v>
      </c>
      <c r="R324">
        <v>52.3</v>
      </c>
      <c r="T324">
        <v>233</v>
      </c>
      <c r="U324">
        <v>0.87</v>
      </c>
      <c r="W324">
        <v>11.25</v>
      </c>
      <c r="X324">
        <v>7.66</v>
      </c>
      <c r="Y324">
        <v>2.29</v>
      </c>
      <c r="AB324">
        <v>24.2</v>
      </c>
      <c r="AC324">
        <v>10.1</v>
      </c>
      <c r="AE324">
        <v>3.91</v>
      </c>
      <c r="AF324"/>
      <c r="AG324">
        <v>2.4700000000000002</v>
      </c>
      <c r="AH324"/>
      <c r="AI324"/>
      <c r="AJ324">
        <v>42.4</v>
      </c>
      <c r="AK324"/>
      <c r="AL324">
        <v>0.99</v>
      </c>
      <c r="AR324">
        <v>7.25</v>
      </c>
      <c r="AS324">
        <v>41.5</v>
      </c>
      <c r="AT324"/>
      <c r="AU324"/>
      <c r="AV324"/>
      <c r="AW324"/>
      <c r="AX324">
        <v>9.86</v>
      </c>
      <c r="AY324">
        <v>9.86</v>
      </c>
      <c r="AZ324">
        <v>52.5</v>
      </c>
      <c r="BA324"/>
      <c r="BB324"/>
      <c r="BC324"/>
      <c r="BD324">
        <v>68.3</v>
      </c>
      <c r="BE324"/>
      <c r="BF324">
        <v>8.7100000000000009</v>
      </c>
      <c r="BG324">
        <v>1.2</v>
      </c>
      <c r="BH324">
        <v>30.2</v>
      </c>
      <c r="BI324">
        <v>0.5</v>
      </c>
      <c r="BJ324">
        <v>1.76</v>
      </c>
      <c r="BK324">
        <v>1.76</v>
      </c>
      <c r="BM324">
        <v>5.25</v>
      </c>
      <c r="BN324">
        <v>0.56000000000000005</v>
      </c>
      <c r="BO324"/>
      <c r="BP324">
        <v>0.9</v>
      </c>
      <c r="BQ324">
        <v>1.25</v>
      </c>
      <c r="BR324">
        <v>1.25</v>
      </c>
      <c r="BS324">
        <v>1.25</v>
      </c>
      <c r="BT324">
        <v>188</v>
      </c>
      <c r="BU324">
        <v>1.4</v>
      </c>
      <c r="BV324">
        <v>75.2</v>
      </c>
      <c r="BW324">
        <v>6.48</v>
      </c>
      <c r="BX324"/>
      <c r="BY324">
        <v>142</v>
      </c>
      <c r="CP324" s="49"/>
    </row>
    <row r="325" spans="2:94" x14ac:dyDescent="0.25">
      <c r="B325" t="s">
        <v>471</v>
      </c>
      <c r="C325" t="s">
        <v>119</v>
      </c>
      <c r="D325" t="s">
        <v>230</v>
      </c>
      <c r="E325" t="s">
        <v>231</v>
      </c>
      <c r="F325" s="61">
        <v>45469</v>
      </c>
      <c r="G325" s="61">
        <v>45499</v>
      </c>
      <c r="L325">
        <v>358</v>
      </c>
      <c r="Q325">
        <v>52.1</v>
      </c>
      <c r="R325">
        <v>52.1</v>
      </c>
      <c r="T325">
        <v>185</v>
      </c>
      <c r="U325">
        <v>1.88</v>
      </c>
      <c r="W325">
        <v>9.7899999999999991</v>
      </c>
      <c r="X325">
        <v>5.84</v>
      </c>
      <c r="Y325">
        <v>2.2599999999999998</v>
      </c>
      <c r="AB325">
        <v>22.6</v>
      </c>
      <c r="AC325">
        <v>9.0500000000000007</v>
      </c>
      <c r="AE325">
        <v>4</v>
      </c>
      <c r="AF325"/>
      <c r="AG325">
        <v>2.08</v>
      </c>
      <c r="AH325"/>
      <c r="AI325"/>
      <c r="AJ325">
        <v>37.1</v>
      </c>
      <c r="AK325"/>
      <c r="AL325">
        <v>0.79</v>
      </c>
      <c r="AR325">
        <v>8.4</v>
      </c>
      <c r="AS325">
        <v>37.700000000000003</v>
      </c>
      <c r="AT325"/>
      <c r="AU325"/>
      <c r="AV325"/>
      <c r="AW325"/>
      <c r="AX325">
        <v>8.36</v>
      </c>
      <c r="AY325">
        <v>8.36</v>
      </c>
      <c r="AZ325">
        <v>63</v>
      </c>
      <c r="BA325"/>
      <c r="BB325"/>
      <c r="BC325"/>
      <c r="BD325">
        <v>56</v>
      </c>
      <c r="BE325"/>
      <c r="BF325">
        <v>7.96</v>
      </c>
      <c r="BG325">
        <v>1.8</v>
      </c>
      <c r="BH325">
        <v>31.2</v>
      </c>
      <c r="BI325">
        <v>0.5</v>
      </c>
      <c r="BJ325">
        <v>1.47</v>
      </c>
      <c r="BK325">
        <v>1.47</v>
      </c>
      <c r="BM325">
        <v>6.03</v>
      </c>
      <c r="BN325">
        <v>0.56000000000000005</v>
      </c>
      <c r="BO325"/>
      <c r="BP325">
        <v>0.88</v>
      </c>
      <c r="BQ325">
        <v>1.64</v>
      </c>
      <c r="BR325">
        <v>1.64</v>
      </c>
      <c r="BS325">
        <v>1.64</v>
      </c>
      <c r="BT325">
        <v>186</v>
      </c>
      <c r="BU325">
        <v>1.7</v>
      </c>
      <c r="BV325">
        <v>60.1</v>
      </c>
      <c r="BW325">
        <v>5.45</v>
      </c>
      <c r="BX325"/>
      <c r="BY325">
        <v>157</v>
      </c>
      <c r="CP325" s="49"/>
    </row>
    <row r="326" spans="2:94" x14ac:dyDescent="0.25">
      <c r="B326" t="s">
        <v>472</v>
      </c>
      <c r="C326" t="s">
        <v>119</v>
      </c>
      <c r="D326" t="s">
        <v>230</v>
      </c>
      <c r="E326" t="s">
        <v>231</v>
      </c>
      <c r="F326" s="61">
        <v>45469</v>
      </c>
      <c r="G326" s="61">
        <v>45499</v>
      </c>
      <c r="L326">
        <v>276</v>
      </c>
      <c r="Q326">
        <v>36.299999999999997</v>
      </c>
      <c r="R326">
        <v>36.299999999999997</v>
      </c>
      <c r="T326">
        <v>206</v>
      </c>
      <c r="U326">
        <v>0.83</v>
      </c>
      <c r="W326">
        <v>6.97</v>
      </c>
      <c r="X326">
        <v>4.84</v>
      </c>
      <c r="Y326">
        <v>1.48</v>
      </c>
      <c r="AB326">
        <v>22.1</v>
      </c>
      <c r="AC326">
        <v>6.67</v>
      </c>
      <c r="AE326">
        <v>4.12</v>
      </c>
      <c r="AF326"/>
      <c r="AG326">
        <v>1.65</v>
      </c>
      <c r="AH326"/>
      <c r="AI326"/>
      <c r="AJ326">
        <v>25.4</v>
      </c>
      <c r="AK326"/>
      <c r="AL326">
        <v>0.76</v>
      </c>
      <c r="AR326">
        <v>6.81</v>
      </c>
      <c r="AS326">
        <v>25.1</v>
      </c>
      <c r="AT326"/>
      <c r="AU326"/>
      <c r="AV326"/>
      <c r="AW326"/>
      <c r="AX326">
        <v>5.89</v>
      </c>
      <c r="AY326">
        <v>5.89</v>
      </c>
      <c r="AZ326">
        <v>49.1</v>
      </c>
      <c r="BA326"/>
      <c r="BB326"/>
      <c r="BC326"/>
      <c r="BD326">
        <v>65.5</v>
      </c>
      <c r="BE326"/>
      <c r="BF326">
        <v>6.34</v>
      </c>
      <c r="BG326">
        <v>1.5</v>
      </c>
      <c r="BH326">
        <v>30.3</v>
      </c>
      <c r="BI326">
        <v>0.5</v>
      </c>
      <c r="BJ326">
        <v>1.1399999999999999</v>
      </c>
      <c r="BK326">
        <v>1.1399999999999999</v>
      </c>
      <c r="BM326">
        <v>4.6500000000000004</v>
      </c>
      <c r="BN326">
        <v>0.55000000000000004</v>
      </c>
      <c r="BO326"/>
      <c r="BP326">
        <v>0.73</v>
      </c>
      <c r="BQ326">
        <v>1.23</v>
      </c>
      <c r="BR326">
        <v>1.23</v>
      </c>
      <c r="BS326">
        <v>1.23</v>
      </c>
      <c r="BT326">
        <v>171</v>
      </c>
      <c r="BU326">
        <v>1.1000000000000001</v>
      </c>
      <c r="BV326">
        <v>49.9</v>
      </c>
      <c r="BW326">
        <v>4.6100000000000003</v>
      </c>
      <c r="BX326"/>
      <c r="BY326">
        <v>139</v>
      </c>
      <c r="CP326" s="49"/>
    </row>
    <row r="327" spans="2:94" x14ac:dyDescent="0.25">
      <c r="B327" t="s">
        <v>473</v>
      </c>
      <c r="C327" t="s">
        <v>119</v>
      </c>
      <c r="D327" t="s">
        <v>230</v>
      </c>
      <c r="E327" t="s">
        <v>231</v>
      </c>
      <c r="F327" s="61">
        <v>45469</v>
      </c>
      <c r="G327" s="61">
        <v>45499</v>
      </c>
      <c r="L327">
        <v>252</v>
      </c>
      <c r="Q327">
        <v>33</v>
      </c>
      <c r="R327">
        <v>33</v>
      </c>
      <c r="T327">
        <v>216</v>
      </c>
      <c r="U327">
        <v>1.28</v>
      </c>
      <c r="W327">
        <v>6.63</v>
      </c>
      <c r="X327">
        <v>4.18</v>
      </c>
      <c r="Y327">
        <v>1.4</v>
      </c>
      <c r="AB327">
        <v>22.3</v>
      </c>
      <c r="AC327">
        <v>6.33</v>
      </c>
      <c r="AE327">
        <v>3.8</v>
      </c>
      <c r="AF327"/>
      <c r="AG327">
        <v>1.39</v>
      </c>
      <c r="AH327"/>
      <c r="AI327"/>
      <c r="AJ327">
        <v>23.8</v>
      </c>
      <c r="AK327"/>
      <c r="AL327">
        <v>0.57999999999999996</v>
      </c>
      <c r="AR327">
        <v>6.71</v>
      </c>
      <c r="AS327">
        <v>23.9</v>
      </c>
      <c r="AT327"/>
      <c r="AU327"/>
      <c r="AV327"/>
      <c r="AW327"/>
      <c r="AX327">
        <v>5.44</v>
      </c>
      <c r="AY327">
        <v>5.44</v>
      </c>
      <c r="AZ327">
        <v>48.7</v>
      </c>
      <c r="BA327"/>
      <c r="BB327"/>
      <c r="BC327"/>
      <c r="BD327">
        <v>62.1</v>
      </c>
      <c r="BE327"/>
      <c r="BF327">
        <v>5.17</v>
      </c>
      <c r="BG327">
        <v>1.3</v>
      </c>
      <c r="BH327">
        <v>29</v>
      </c>
      <c r="BI327">
        <v>0.5</v>
      </c>
      <c r="BJ327">
        <v>1.06</v>
      </c>
      <c r="BK327">
        <v>1.06</v>
      </c>
      <c r="BM327">
        <v>4.37</v>
      </c>
      <c r="BN327">
        <v>0.54</v>
      </c>
      <c r="BO327"/>
      <c r="BP327">
        <v>0.65</v>
      </c>
      <c r="BQ327">
        <v>1.34</v>
      </c>
      <c r="BR327">
        <v>1.34</v>
      </c>
      <c r="BS327">
        <v>1.34</v>
      </c>
      <c r="BT327">
        <v>158</v>
      </c>
      <c r="BU327">
        <v>1.2</v>
      </c>
      <c r="BV327">
        <v>48</v>
      </c>
      <c r="BW327">
        <v>3.72</v>
      </c>
      <c r="BX327"/>
      <c r="BY327">
        <v>137</v>
      </c>
      <c r="CP327" s="49"/>
    </row>
    <row r="328" spans="2:94" x14ac:dyDescent="0.25">
      <c r="B328" t="s">
        <v>474</v>
      </c>
      <c r="C328" t="s">
        <v>119</v>
      </c>
      <c r="D328" t="s">
        <v>230</v>
      </c>
      <c r="E328" t="s">
        <v>231</v>
      </c>
      <c r="F328" s="61">
        <v>45469</v>
      </c>
      <c r="G328" s="61">
        <v>45499</v>
      </c>
      <c r="L328">
        <v>284</v>
      </c>
      <c r="Q328">
        <v>35.200000000000003</v>
      </c>
      <c r="R328">
        <v>35.200000000000003</v>
      </c>
      <c r="T328">
        <v>170</v>
      </c>
      <c r="U328">
        <v>0.86</v>
      </c>
      <c r="W328">
        <v>7.1</v>
      </c>
      <c r="X328">
        <v>4.76</v>
      </c>
      <c r="Y328">
        <v>1.56</v>
      </c>
      <c r="AB328">
        <v>18</v>
      </c>
      <c r="AC328">
        <v>7.09</v>
      </c>
      <c r="AE328">
        <v>3.63</v>
      </c>
      <c r="AF328"/>
      <c r="AG328">
        <v>1.58</v>
      </c>
      <c r="AH328"/>
      <c r="AI328"/>
      <c r="AJ328">
        <v>26.2</v>
      </c>
      <c r="AK328"/>
      <c r="AL328">
        <v>0.71</v>
      </c>
      <c r="AR328">
        <v>6.02</v>
      </c>
      <c r="AS328">
        <v>26.9</v>
      </c>
      <c r="AT328"/>
      <c r="AU328"/>
      <c r="AV328"/>
      <c r="AW328"/>
      <c r="AX328">
        <v>6.14</v>
      </c>
      <c r="AY328">
        <v>6.14</v>
      </c>
      <c r="AZ328">
        <v>50.7</v>
      </c>
      <c r="BA328"/>
      <c r="BB328"/>
      <c r="BC328"/>
      <c r="BD328">
        <v>51.1</v>
      </c>
      <c r="BE328"/>
      <c r="BF328">
        <v>6.48</v>
      </c>
      <c r="BG328">
        <v>1.2</v>
      </c>
      <c r="BH328">
        <v>63</v>
      </c>
      <c r="BI328">
        <v>0.4</v>
      </c>
      <c r="BJ328">
        <v>1.1100000000000001</v>
      </c>
      <c r="BK328">
        <v>1.1100000000000001</v>
      </c>
      <c r="BM328">
        <v>4.55</v>
      </c>
      <c r="BN328">
        <v>0.45</v>
      </c>
      <c r="BO328"/>
      <c r="BP328">
        <v>0.65</v>
      </c>
      <c r="BQ328">
        <v>1.1100000000000001</v>
      </c>
      <c r="BR328">
        <v>1.1100000000000001</v>
      </c>
      <c r="BS328">
        <v>1.1100000000000001</v>
      </c>
      <c r="BT328">
        <v>205</v>
      </c>
      <c r="BU328">
        <v>1.9</v>
      </c>
      <c r="BV328">
        <v>44.8</v>
      </c>
      <c r="BW328">
        <v>4.2300000000000004</v>
      </c>
      <c r="BX328"/>
      <c r="BY328">
        <v>134</v>
      </c>
      <c r="CP328" s="49"/>
    </row>
    <row r="329" spans="2:94" x14ac:dyDescent="0.25">
      <c r="B329" t="s">
        <v>475</v>
      </c>
      <c r="C329" t="s">
        <v>119</v>
      </c>
      <c r="D329" t="s">
        <v>230</v>
      </c>
      <c r="E329" t="s">
        <v>231</v>
      </c>
      <c r="F329" s="61">
        <v>45469</v>
      </c>
      <c r="G329" s="61">
        <v>45499</v>
      </c>
      <c r="L329">
        <v>340</v>
      </c>
      <c r="Q329">
        <v>58.2</v>
      </c>
      <c r="R329">
        <v>58.2</v>
      </c>
      <c r="T329">
        <v>209</v>
      </c>
      <c r="U329">
        <v>1.34</v>
      </c>
      <c r="W329">
        <v>8.61</v>
      </c>
      <c r="X329">
        <v>4.87</v>
      </c>
      <c r="Y329">
        <v>1.7</v>
      </c>
      <c r="AB329">
        <v>21.5</v>
      </c>
      <c r="AC329">
        <v>8.23</v>
      </c>
      <c r="AE329">
        <v>4.3899999999999997</v>
      </c>
      <c r="AF329"/>
      <c r="AG329">
        <v>1.67</v>
      </c>
      <c r="AH329"/>
      <c r="AI329"/>
      <c r="AJ329">
        <v>31.6</v>
      </c>
      <c r="AK329"/>
      <c r="AL329">
        <v>0.83</v>
      </c>
      <c r="AR329">
        <v>7.04</v>
      </c>
      <c r="AS329">
        <v>31.1</v>
      </c>
      <c r="AT329"/>
      <c r="AU329"/>
      <c r="AV329"/>
      <c r="AW329"/>
      <c r="AX329">
        <v>7.6</v>
      </c>
      <c r="AY329">
        <v>7.6</v>
      </c>
      <c r="AZ329">
        <v>58</v>
      </c>
      <c r="BA329"/>
      <c r="BB329"/>
      <c r="BC329"/>
      <c r="BD329">
        <v>59.6</v>
      </c>
      <c r="BE329"/>
      <c r="BF329">
        <v>6.96</v>
      </c>
      <c r="BG329">
        <v>1.8</v>
      </c>
      <c r="BH329">
        <v>37.799999999999997</v>
      </c>
      <c r="BI329">
        <v>0.5</v>
      </c>
      <c r="BJ329">
        <v>1.32</v>
      </c>
      <c r="BK329">
        <v>1.32</v>
      </c>
      <c r="BM329">
        <v>5.57</v>
      </c>
      <c r="BN329">
        <v>0.54</v>
      </c>
      <c r="BO329"/>
      <c r="BP329">
        <v>0.7</v>
      </c>
      <c r="BQ329">
        <v>1.46</v>
      </c>
      <c r="BR329">
        <v>1.46</v>
      </c>
      <c r="BS329">
        <v>1.46</v>
      </c>
      <c r="BT329">
        <v>200</v>
      </c>
      <c r="BU329">
        <v>2.8</v>
      </c>
      <c r="BV329">
        <v>52.4</v>
      </c>
      <c r="BW329">
        <v>4.68</v>
      </c>
      <c r="BX329"/>
      <c r="BY329">
        <v>173</v>
      </c>
      <c r="CP329" s="49"/>
    </row>
    <row r="330" spans="2:94" x14ac:dyDescent="0.25">
      <c r="B330" t="s">
        <v>476</v>
      </c>
      <c r="C330" t="s">
        <v>119</v>
      </c>
      <c r="D330" t="s">
        <v>230</v>
      </c>
      <c r="E330" t="s">
        <v>231</v>
      </c>
      <c r="F330" s="61">
        <v>45469</v>
      </c>
      <c r="G330" s="61">
        <v>45499</v>
      </c>
      <c r="L330">
        <v>278</v>
      </c>
      <c r="Q330">
        <v>50.5</v>
      </c>
      <c r="R330">
        <v>50.5</v>
      </c>
      <c r="T330">
        <v>188</v>
      </c>
      <c r="U330">
        <v>1.26</v>
      </c>
      <c r="W330">
        <v>7.51</v>
      </c>
      <c r="X330">
        <v>4.75</v>
      </c>
      <c r="Y330">
        <v>1.58</v>
      </c>
      <c r="AB330">
        <v>21.9</v>
      </c>
      <c r="AC330">
        <v>6.84</v>
      </c>
      <c r="AE330">
        <v>3.7</v>
      </c>
      <c r="AF330"/>
      <c r="AG330">
        <v>1.55</v>
      </c>
      <c r="AH330"/>
      <c r="AI330"/>
      <c r="AJ330">
        <v>25.3</v>
      </c>
      <c r="AK330"/>
      <c r="AL330">
        <v>0.68</v>
      </c>
      <c r="AR330">
        <v>6.64</v>
      </c>
      <c r="AS330">
        <v>25.8</v>
      </c>
      <c r="AT330"/>
      <c r="AU330"/>
      <c r="AV330"/>
      <c r="AW330"/>
      <c r="AX330">
        <v>6.15</v>
      </c>
      <c r="AY330">
        <v>6.15</v>
      </c>
      <c r="AZ330">
        <v>56</v>
      </c>
      <c r="BA330"/>
      <c r="BB330"/>
      <c r="BC330"/>
      <c r="BD330">
        <v>60.9</v>
      </c>
      <c r="BE330"/>
      <c r="BF330">
        <v>6.12</v>
      </c>
      <c r="BG330">
        <v>1.6</v>
      </c>
      <c r="BH330">
        <v>31.5</v>
      </c>
      <c r="BI330">
        <v>0.4</v>
      </c>
      <c r="BJ330">
        <v>1.1499999999999999</v>
      </c>
      <c r="BK330">
        <v>1.1499999999999999</v>
      </c>
      <c r="BM330">
        <v>4.4400000000000004</v>
      </c>
      <c r="BN330">
        <v>0.54</v>
      </c>
      <c r="BO330"/>
      <c r="BP330">
        <v>0.64</v>
      </c>
      <c r="BQ330">
        <v>1.45</v>
      </c>
      <c r="BR330">
        <v>1.45</v>
      </c>
      <c r="BS330">
        <v>1.45</v>
      </c>
      <c r="BT330">
        <v>179</v>
      </c>
      <c r="BU330">
        <v>1.8</v>
      </c>
      <c r="BV330">
        <v>49.1</v>
      </c>
      <c r="BW330">
        <v>4.21</v>
      </c>
      <c r="BX330"/>
      <c r="BY330">
        <v>141</v>
      </c>
      <c r="CP330" s="49"/>
    </row>
    <row r="331" spans="2:94" x14ac:dyDescent="0.25">
      <c r="B331" t="s">
        <v>477</v>
      </c>
      <c r="C331" t="s">
        <v>119</v>
      </c>
      <c r="D331" t="s">
        <v>230</v>
      </c>
      <c r="E331" t="s">
        <v>231</v>
      </c>
      <c r="F331" s="61">
        <v>45469</v>
      </c>
      <c r="G331" s="61">
        <v>45499</v>
      </c>
      <c r="L331">
        <v>244</v>
      </c>
      <c r="Q331">
        <v>42.4</v>
      </c>
      <c r="R331">
        <v>42.4</v>
      </c>
      <c r="T331">
        <v>179</v>
      </c>
      <c r="U331">
        <v>1.26</v>
      </c>
      <c r="W331">
        <v>5.19</v>
      </c>
      <c r="X331">
        <v>3.48</v>
      </c>
      <c r="Y331">
        <v>1.06</v>
      </c>
      <c r="AB331">
        <v>24.8</v>
      </c>
      <c r="AC331">
        <v>4.75</v>
      </c>
      <c r="AE331">
        <v>4.38</v>
      </c>
      <c r="AF331"/>
      <c r="AG331">
        <v>1.1399999999999999</v>
      </c>
      <c r="AH331"/>
      <c r="AI331"/>
      <c r="AJ331">
        <v>20.7</v>
      </c>
      <c r="AK331"/>
      <c r="AL331">
        <v>0.37</v>
      </c>
      <c r="AR331">
        <v>7.83</v>
      </c>
      <c r="AS331">
        <v>18.600000000000001</v>
      </c>
      <c r="AT331"/>
      <c r="AU331"/>
      <c r="AV331"/>
      <c r="AW331"/>
      <c r="AX331">
        <v>5.25</v>
      </c>
      <c r="AY331">
        <v>5.25</v>
      </c>
      <c r="AZ331">
        <v>31.7</v>
      </c>
      <c r="BA331"/>
      <c r="BB331"/>
      <c r="BC331"/>
      <c r="BD331">
        <v>71.099999999999994</v>
      </c>
      <c r="BE331"/>
      <c r="BF331">
        <v>4.46</v>
      </c>
      <c r="BG331">
        <v>2.1</v>
      </c>
      <c r="BH331">
        <v>26.9</v>
      </c>
      <c r="BI331">
        <v>0.5</v>
      </c>
      <c r="BJ331">
        <v>0.82</v>
      </c>
      <c r="BK331">
        <v>0.82</v>
      </c>
      <c r="BM331">
        <v>6.26</v>
      </c>
      <c r="BN331">
        <v>0.56000000000000005</v>
      </c>
      <c r="BO331"/>
      <c r="BP331">
        <v>0.49</v>
      </c>
      <c r="BQ331">
        <v>1.72</v>
      </c>
      <c r="BR331">
        <v>1.72</v>
      </c>
      <c r="BS331">
        <v>1.72</v>
      </c>
      <c r="BT331">
        <v>300</v>
      </c>
      <c r="BU331">
        <v>1.5</v>
      </c>
      <c r="BV331">
        <v>34.5</v>
      </c>
      <c r="BW331">
        <v>3.35</v>
      </c>
      <c r="BX331"/>
      <c r="BY331">
        <v>159</v>
      </c>
      <c r="CP331" s="49"/>
    </row>
    <row r="332" spans="2:94" x14ac:dyDescent="0.25">
      <c r="B332" t="s">
        <v>478</v>
      </c>
      <c r="C332" t="s">
        <v>119</v>
      </c>
      <c r="D332" t="s">
        <v>230</v>
      </c>
      <c r="E332" t="s">
        <v>231</v>
      </c>
      <c r="F332" s="61">
        <v>45469</v>
      </c>
      <c r="G332" s="61">
        <v>45499</v>
      </c>
      <c r="L332">
        <v>263</v>
      </c>
      <c r="Q332">
        <v>34.9</v>
      </c>
      <c r="R332">
        <v>34.9</v>
      </c>
      <c r="T332">
        <v>179</v>
      </c>
      <c r="U332">
        <v>1.41</v>
      </c>
      <c r="W332">
        <v>5.7</v>
      </c>
      <c r="X332">
        <v>3.49</v>
      </c>
      <c r="Y332">
        <v>1.2</v>
      </c>
      <c r="AB332">
        <v>25.1</v>
      </c>
      <c r="AC332">
        <v>4.6100000000000003</v>
      </c>
      <c r="AE332">
        <v>3.9</v>
      </c>
      <c r="AF332"/>
      <c r="AG332">
        <v>1.18</v>
      </c>
      <c r="AH332"/>
      <c r="AI332"/>
      <c r="AJ332">
        <v>20.100000000000001</v>
      </c>
      <c r="AK332"/>
      <c r="AL332">
        <v>0.49</v>
      </c>
      <c r="AR332">
        <v>7.28</v>
      </c>
      <c r="AS332">
        <v>22.1</v>
      </c>
      <c r="AT332"/>
      <c r="AU332"/>
      <c r="AV332"/>
      <c r="AW332"/>
      <c r="AX332">
        <v>4.78</v>
      </c>
      <c r="AY332">
        <v>4.78</v>
      </c>
      <c r="AZ332">
        <v>28.3</v>
      </c>
      <c r="BA332"/>
      <c r="BB332"/>
      <c r="BC332"/>
      <c r="BD332">
        <v>71</v>
      </c>
      <c r="BE332"/>
      <c r="BF332">
        <v>4.3499999999999996</v>
      </c>
      <c r="BG332">
        <v>2.4</v>
      </c>
      <c r="BH332">
        <v>23</v>
      </c>
      <c r="BI332">
        <v>0.5</v>
      </c>
      <c r="BJ332">
        <v>0.74</v>
      </c>
      <c r="BK332">
        <v>0.74</v>
      </c>
      <c r="BM332">
        <v>6.84</v>
      </c>
      <c r="BN332">
        <v>0.56000000000000005</v>
      </c>
      <c r="BO332"/>
      <c r="BP332">
        <v>0.46</v>
      </c>
      <c r="BQ332">
        <v>1.99</v>
      </c>
      <c r="BR332">
        <v>1.99</v>
      </c>
      <c r="BS332">
        <v>1.99</v>
      </c>
      <c r="BT332">
        <v>318</v>
      </c>
      <c r="BU332">
        <v>1.4</v>
      </c>
      <c r="BV332">
        <v>32</v>
      </c>
      <c r="BW332">
        <v>3.19</v>
      </c>
      <c r="BX332"/>
      <c r="BY332">
        <v>153</v>
      </c>
      <c r="CP332" s="49"/>
    </row>
    <row r="333" spans="2:94" x14ac:dyDescent="0.25">
      <c r="B333" t="s">
        <v>479</v>
      </c>
      <c r="C333" t="s">
        <v>119</v>
      </c>
      <c r="D333" t="s">
        <v>230</v>
      </c>
      <c r="E333" t="s">
        <v>231</v>
      </c>
      <c r="F333" s="61">
        <v>45469</v>
      </c>
      <c r="G333" s="61">
        <v>45499</v>
      </c>
      <c r="L333">
        <v>273</v>
      </c>
      <c r="Q333">
        <v>48.9</v>
      </c>
      <c r="R333">
        <v>48.9</v>
      </c>
      <c r="T333">
        <v>185</v>
      </c>
      <c r="U333">
        <v>1.28</v>
      </c>
      <c r="W333">
        <v>5.56</v>
      </c>
      <c r="X333">
        <v>3.33</v>
      </c>
      <c r="Y333">
        <v>1.06</v>
      </c>
      <c r="AB333">
        <v>26.4</v>
      </c>
      <c r="AC333">
        <v>5.2</v>
      </c>
      <c r="AE333">
        <v>4.54</v>
      </c>
      <c r="AF333"/>
      <c r="AG333">
        <v>1.26</v>
      </c>
      <c r="AH333"/>
      <c r="AI333"/>
      <c r="AJ333">
        <v>23.1</v>
      </c>
      <c r="AK333"/>
      <c r="AL333">
        <v>0.56999999999999995</v>
      </c>
      <c r="AR333">
        <v>8.11</v>
      </c>
      <c r="AS333">
        <v>22.7</v>
      </c>
      <c r="AT333"/>
      <c r="AU333"/>
      <c r="AV333"/>
      <c r="AW333"/>
      <c r="AX333">
        <v>5.08</v>
      </c>
      <c r="AY333">
        <v>5.08</v>
      </c>
      <c r="AZ333">
        <v>27.9</v>
      </c>
      <c r="BA333"/>
      <c r="BB333"/>
      <c r="BC333"/>
      <c r="BD333">
        <v>76.8</v>
      </c>
      <c r="BE333"/>
      <c r="BF333">
        <v>4.53</v>
      </c>
      <c r="BG333">
        <v>2.2000000000000002</v>
      </c>
      <c r="BH333">
        <v>24.5</v>
      </c>
      <c r="BI333">
        <v>0.6</v>
      </c>
      <c r="BJ333">
        <v>0.95</v>
      </c>
      <c r="BK333">
        <v>0.95</v>
      </c>
      <c r="BM333">
        <v>7.37</v>
      </c>
      <c r="BN333">
        <v>0.59</v>
      </c>
      <c r="BO333"/>
      <c r="BP333">
        <v>0.59</v>
      </c>
      <c r="BQ333">
        <v>2.2599999999999998</v>
      </c>
      <c r="BR333">
        <v>2.2599999999999998</v>
      </c>
      <c r="BS333">
        <v>2.2599999999999998</v>
      </c>
      <c r="BT333">
        <v>375</v>
      </c>
      <c r="BU333">
        <v>1.4</v>
      </c>
      <c r="BV333">
        <v>34.799999999999997</v>
      </c>
      <c r="BW333">
        <v>3.3</v>
      </c>
      <c r="BX333"/>
      <c r="BY333">
        <v>164</v>
      </c>
      <c r="CP333" s="49"/>
    </row>
    <row r="334" spans="2:94" x14ac:dyDescent="0.25">
      <c r="B334" t="s">
        <v>480</v>
      </c>
      <c r="C334" t="s">
        <v>119</v>
      </c>
      <c r="D334" t="s">
        <v>230</v>
      </c>
      <c r="E334" t="s">
        <v>231</v>
      </c>
      <c r="F334" s="61">
        <v>45469</v>
      </c>
      <c r="G334" s="61">
        <v>45499</v>
      </c>
      <c r="L334">
        <v>382</v>
      </c>
      <c r="Q334">
        <v>107.5</v>
      </c>
      <c r="R334">
        <v>107.5</v>
      </c>
      <c r="T334">
        <v>121</v>
      </c>
      <c r="U334">
        <v>2.81</v>
      </c>
      <c r="W334">
        <v>8.2899999999999991</v>
      </c>
      <c r="X334">
        <v>4.2699999999999996</v>
      </c>
      <c r="Y334">
        <v>1.88</v>
      </c>
      <c r="AB334">
        <v>21.7</v>
      </c>
      <c r="AC334">
        <v>8.75</v>
      </c>
      <c r="AE334">
        <v>5.03</v>
      </c>
      <c r="AF334"/>
      <c r="AG334">
        <v>1.54</v>
      </c>
      <c r="AH334"/>
      <c r="AI334"/>
      <c r="AJ334">
        <v>46.2</v>
      </c>
      <c r="AK334"/>
      <c r="AL334">
        <v>0.62</v>
      </c>
      <c r="AR334">
        <v>8.43</v>
      </c>
      <c r="AS334">
        <v>45.2</v>
      </c>
      <c r="AT334"/>
      <c r="AU334"/>
      <c r="AV334"/>
      <c r="AW334"/>
      <c r="AX334">
        <v>11.3</v>
      </c>
      <c r="AY334">
        <v>11.3</v>
      </c>
      <c r="AZ334">
        <v>74.099999999999994</v>
      </c>
      <c r="BA334"/>
      <c r="BB334"/>
      <c r="BC334"/>
      <c r="BD334">
        <v>39.700000000000003</v>
      </c>
      <c r="BE334"/>
      <c r="BF334">
        <v>8.32</v>
      </c>
      <c r="BG334">
        <v>2.2999999999999998</v>
      </c>
      <c r="BH334">
        <v>34.299999999999997</v>
      </c>
      <c r="BI334">
        <v>0.6</v>
      </c>
      <c r="BJ334">
        <v>1.39</v>
      </c>
      <c r="BK334">
        <v>1.39</v>
      </c>
      <c r="BM334">
        <v>8.7200000000000006</v>
      </c>
      <c r="BN334">
        <v>0.42</v>
      </c>
      <c r="BO334"/>
      <c r="BP334">
        <v>0.59</v>
      </c>
      <c r="BQ334">
        <v>3.05</v>
      </c>
      <c r="BR334">
        <v>3.05</v>
      </c>
      <c r="BS334">
        <v>3.05</v>
      </c>
      <c r="BT334">
        <v>246</v>
      </c>
      <c r="BU334">
        <v>1.8</v>
      </c>
      <c r="BV334">
        <v>43.1</v>
      </c>
      <c r="BW334">
        <v>4.09</v>
      </c>
      <c r="BX334"/>
      <c r="BY334">
        <v>192</v>
      </c>
      <c r="CP334" s="49"/>
    </row>
    <row r="335" spans="2:94" x14ac:dyDescent="0.25">
      <c r="B335" t="s">
        <v>481</v>
      </c>
      <c r="C335" t="s">
        <v>119</v>
      </c>
      <c r="D335" t="s">
        <v>230</v>
      </c>
      <c r="E335" t="s">
        <v>231</v>
      </c>
      <c r="F335" s="61">
        <v>45469</v>
      </c>
      <c r="G335" s="61">
        <v>45499</v>
      </c>
      <c r="L335">
        <v>400</v>
      </c>
      <c r="Q335">
        <v>70.7</v>
      </c>
      <c r="R335">
        <v>70.7</v>
      </c>
      <c r="T335">
        <v>80</v>
      </c>
      <c r="U335">
        <v>3.43</v>
      </c>
      <c r="W335">
        <v>9.77</v>
      </c>
      <c r="X335">
        <v>5.53</v>
      </c>
      <c r="Y335">
        <v>2.09</v>
      </c>
      <c r="AB335">
        <v>21.6</v>
      </c>
      <c r="AC335">
        <v>9.9700000000000006</v>
      </c>
      <c r="AE335">
        <v>5.75</v>
      </c>
      <c r="AF335"/>
      <c r="AG335">
        <v>1.87</v>
      </c>
      <c r="AH335"/>
      <c r="AI335"/>
      <c r="AJ335">
        <v>50.5</v>
      </c>
      <c r="AK335"/>
      <c r="AL335">
        <v>0.76</v>
      </c>
      <c r="AR335">
        <v>9.59</v>
      </c>
      <c r="AS335">
        <v>50.1</v>
      </c>
      <c r="AT335"/>
      <c r="AU335"/>
      <c r="AV335"/>
      <c r="AW335"/>
      <c r="AX335">
        <v>12.55</v>
      </c>
      <c r="AY335">
        <v>12.55</v>
      </c>
      <c r="AZ335">
        <v>85</v>
      </c>
      <c r="BA335"/>
      <c r="BB335"/>
      <c r="BC335"/>
      <c r="BD335">
        <v>23.9</v>
      </c>
      <c r="BE335"/>
      <c r="BF335">
        <v>10.75</v>
      </c>
      <c r="BG335">
        <v>4.7</v>
      </c>
      <c r="BH335">
        <v>62.2</v>
      </c>
      <c r="BI335">
        <v>0.8</v>
      </c>
      <c r="BJ335">
        <v>1.7</v>
      </c>
      <c r="BK335">
        <v>1.7</v>
      </c>
      <c r="BM335">
        <v>8.98</v>
      </c>
      <c r="BN335">
        <v>0.33</v>
      </c>
      <c r="BO335"/>
      <c r="BP335">
        <v>0.7</v>
      </c>
      <c r="BQ335">
        <v>3.72</v>
      </c>
      <c r="BR335">
        <v>3.72</v>
      </c>
      <c r="BS335">
        <v>3.72</v>
      </c>
      <c r="BT335">
        <v>246</v>
      </c>
      <c r="BU335">
        <v>2.2000000000000002</v>
      </c>
      <c r="BV335">
        <v>51.4</v>
      </c>
      <c r="BW335">
        <v>4.9800000000000004</v>
      </c>
      <c r="BX335"/>
      <c r="BY335">
        <v>206</v>
      </c>
      <c r="CP335" s="49"/>
    </row>
    <row r="336" spans="2:94" x14ac:dyDescent="0.25">
      <c r="B336" t="s">
        <v>482</v>
      </c>
      <c r="C336" t="s">
        <v>119</v>
      </c>
      <c r="D336" t="s">
        <v>230</v>
      </c>
      <c r="E336" t="s">
        <v>231</v>
      </c>
      <c r="F336" s="61">
        <v>45469</v>
      </c>
      <c r="G336" s="61">
        <v>45499</v>
      </c>
      <c r="L336">
        <v>308</v>
      </c>
      <c r="Q336">
        <v>56.1</v>
      </c>
      <c r="R336">
        <v>56.1</v>
      </c>
      <c r="T336">
        <v>60</v>
      </c>
      <c r="U336">
        <v>3.62</v>
      </c>
      <c r="W336">
        <v>4.96</v>
      </c>
      <c r="X336">
        <v>3.17</v>
      </c>
      <c r="Y336">
        <v>1.06</v>
      </c>
      <c r="AB336">
        <v>15.5</v>
      </c>
      <c r="AC336">
        <v>5.68</v>
      </c>
      <c r="AE336">
        <v>6.04</v>
      </c>
      <c r="AF336"/>
      <c r="AG336">
        <v>1.1000000000000001</v>
      </c>
      <c r="AH336"/>
      <c r="AI336"/>
      <c r="AJ336">
        <v>28.7</v>
      </c>
      <c r="AK336"/>
      <c r="AL336">
        <v>0.49</v>
      </c>
      <c r="AR336">
        <v>8.77</v>
      </c>
      <c r="AS336">
        <v>27.1</v>
      </c>
      <c r="AT336"/>
      <c r="AU336"/>
      <c r="AV336"/>
      <c r="AW336"/>
      <c r="AX336">
        <v>6.78</v>
      </c>
      <c r="AY336">
        <v>6.78</v>
      </c>
      <c r="AZ336">
        <v>83.8</v>
      </c>
      <c r="BA336"/>
      <c r="BB336"/>
      <c r="BC336"/>
      <c r="BD336">
        <v>9.1999999999999993</v>
      </c>
      <c r="BE336"/>
      <c r="BF336">
        <v>5.24</v>
      </c>
      <c r="BG336">
        <v>2.7</v>
      </c>
      <c r="BH336">
        <v>71</v>
      </c>
      <c r="BI336">
        <v>0.7</v>
      </c>
      <c r="BJ336">
        <v>0.77</v>
      </c>
      <c r="BK336">
        <v>0.77</v>
      </c>
      <c r="BM336">
        <v>9.52</v>
      </c>
      <c r="BN336">
        <v>0.23</v>
      </c>
      <c r="BO336"/>
      <c r="BP336">
        <v>0.39</v>
      </c>
      <c r="BQ336">
        <v>3.19</v>
      </c>
      <c r="BR336">
        <v>3.19</v>
      </c>
      <c r="BS336">
        <v>3.19</v>
      </c>
      <c r="BT336">
        <v>90</v>
      </c>
      <c r="BU336">
        <v>2</v>
      </c>
      <c r="BV336">
        <v>30.1</v>
      </c>
      <c r="BW336">
        <v>2.98</v>
      </c>
      <c r="BX336"/>
      <c r="BY336">
        <v>211</v>
      </c>
      <c r="CP336" s="49"/>
    </row>
    <row r="337" spans="2:94" x14ac:dyDescent="0.25">
      <c r="B337" t="s">
        <v>483</v>
      </c>
      <c r="C337" t="s">
        <v>119</v>
      </c>
      <c r="D337" t="s">
        <v>230</v>
      </c>
      <c r="E337" t="s">
        <v>231</v>
      </c>
      <c r="F337" s="61">
        <v>45469</v>
      </c>
      <c r="G337" s="61">
        <v>45499</v>
      </c>
      <c r="L337">
        <v>1845</v>
      </c>
      <c r="Q337">
        <v>108.5</v>
      </c>
      <c r="R337">
        <v>108.5</v>
      </c>
      <c r="T337">
        <v>24</v>
      </c>
      <c r="U337">
        <v>3.61</v>
      </c>
      <c r="W337">
        <v>7.94</v>
      </c>
      <c r="X337">
        <v>4.55</v>
      </c>
      <c r="Y337">
        <v>0.64</v>
      </c>
      <c r="AB337">
        <v>17.5</v>
      </c>
      <c r="AC337">
        <v>8.07</v>
      </c>
      <c r="AE337">
        <v>8.74</v>
      </c>
      <c r="AF337"/>
      <c r="AG337">
        <v>1.59</v>
      </c>
      <c r="AH337"/>
      <c r="AI337"/>
      <c r="AJ337">
        <v>49.5</v>
      </c>
      <c r="AK337"/>
      <c r="AL337">
        <v>0.6</v>
      </c>
      <c r="AR337">
        <v>14.75</v>
      </c>
      <c r="AS337">
        <v>49.4</v>
      </c>
      <c r="AT337"/>
      <c r="AU337"/>
      <c r="AV337"/>
      <c r="AW337"/>
      <c r="AX337">
        <v>12.65</v>
      </c>
      <c r="AY337">
        <v>12.65</v>
      </c>
      <c r="AZ337">
        <v>79.7</v>
      </c>
      <c r="BA337"/>
      <c r="BB337"/>
      <c r="BC337"/>
      <c r="BD337">
        <v>6.8</v>
      </c>
      <c r="BE337"/>
      <c r="BF337">
        <v>9.57</v>
      </c>
      <c r="BG337">
        <v>5.3</v>
      </c>
      <c r="BH337">
        <v>318</v>
      </c>
      <c r="BI337">
        <v>1.2</v>
      </c>
      <c r="BJ337">
        <v>1.26</v>
      </c>
      <c r="BK337">
        <v>1.26</v>
      </c>
      <c r="BM337">
        <v>21</v>
      </c>
      <c r="BN337">
        <v>0.16</v>
      </c>
      <c r="BO337"/>
      <c r="BP337">
        <v>0.62</v>
      </c>
      <c r="BQ337">
        <v>4.4800000000000004</v>
      </c>
      <c r="BR337">
        <v>4.4800000000000004</v>
      </c>
      <c r="BS337">
        <v>4.4800000000000004</v>
      </c>
      <c r="BT337">
        <v>63</v>
      </c>
      <c r="BU337">
        <v>1.3</v>
      </c>
      <c r="BV337">
        <v>41.5</v>
      </c>
      <c r="BW337">
        <v>3.94</v>
      </c>
      <c r="BX337"/>
      <c r="BY337">
        <v>283</v>
      </c>
      <c r="CP337" s="49"/>
    </row>
    <row r="338" spans="2:94" x14ac:dyDescent="0.25">
      <c r="B338" t="s">
        <v>484</v>
      </c>
      <c r="C338" t="s">
        <v>119</v>
      </c>
      <c r="D338" t="s">
        <v>230</v>
      </c>
      <c r="E338" t="s">
        <v>231</v>
      </c>
      <c r="F338" s="61">
        <v>45469</v>
      </c>
      <c r="G338" s="61">
        <v>45499</v>
      </c>
      <c r="L338">
        <v>412</v>
      </c>
      <c r="Q338">
        <v>62</v>
      </c>
      <c r="R338">
        <v>62</v>
      </c>
      <c r="T338">
        <v>76</v>
      </c>
      <c r="U338">
        <v>3.85</v>
      </c>
      <c r="W338">
        <v>6.14</v>
      </c>
      <c r="X338">
        <v>3.79</v>
      </c>
      <c r="Y338">
        <v>0.99</v>
      </c>
      <c r="AB338">
        <v>17.600000000000001</v>
      </c>
      <c r="AC338">
        <v>6.36</v>
      </c>
      <c r="AE338">
        <v>6.04</v>
      </c>
      <c r="AF338"/>
      <c r="AG338">
        <v>1.22</v>
      </c>
      <c r="AH338"/>
      <c r="AI338"/>
      <c r="AJ338">
        <v>30.1</v>
      </c>
      <c r="AK338"/>
      <c r="AL338">
        <v>0.46</v>
      </c>
      <c r="AR338">
        <v>8.86</v>
      </c>
      <c r="AS338">
        <v>30.5</v>
      </c>
      <c r="AT338"/>
      <c r="AU338"/>
      <c r="AV338"/>
      <c r="AW338"/>
      <c r="AX338">
        <v>7.5</v>
      </c>
      <c r="AY338">
        <v>7.5</v>
      </c>
      <c r="AZ338">
        <v>66.900000000000006</v>
      </c>
      <c r="BA338"/>
      <c r="BB338"/>
      <c r="BC338"/>
      <c r="BD338">
        <v>20.399999999999999</v>
      </c>
      <c r="BE338"/>
      <c r="BF338">
        <v>5.9</v>
      </c>
      <c r="BG338">
        <v>3.3</v>
      </c>
      <c r="BH338">
        <v>99.2</v>
      </c>
      <c r="BI338">
        <v>0.8</v>
      </c>
      <c r="BJ338">
        <v>0.83</v>
      </c>
      <c r="BK338">
        <v>0.83</v>
      </c>
      <c r="BM338">
        <v>10.8</v>
      </c>
      <c r="BN338">
        <v>0.28999999999999998</v>
      </c>
      <c r="BO338"/>
      <c r="BP338">
        <v>0.56999999999999995</v>
      </c>
      <c r="BQ338">
        <v>3.55</v>
      </c>
      <c r="BR338">
        <v>3.55</v>
      </c>
      <c r="BS338">
        <v>3.55</v>
      </c>
      <c r="BT338">
        <v>211</v>
      </c>
      <c r="BU338">
        <v>2.1</v>
      </c>
      <c r="BV338">
        <v>34.799999999999997</v>
      </c>
      <c r="BW338">
        <v>3.94</v>
      </c>
      <c r="BX338"/>
      <c r="BY338">
        <v>221</v>
      </c>
      <c r="CP338" s="49"/>
    </row>
    <row r="339" spans="2:94" x14ac:dyDescent="0.25">
      <c r="B339" t="s">
        <v>485</v>
      </c>
      <c r="C339" t="s">
        <v>119</v>
      </c>
      <c r="D339" t="s">
        <v>230</v>
      </c>
      <c r="E339" t="s">
        <v>231</v>
      </c>
      <c r="F339" s="61">
        <v>45469</v>
      </c>
      <c r="G339" s="61">
        <v>45499</v>
      </c>
      <c r="L339">
        <v>459</v>
      </c>
      <c r="Q339">
        <v>45.5</v>
      </c>
      <c r="R339">
        <v>45.5</v>
      </c>
      <c r="T339">
        <v>71</v>
      </c>
      <c r="U339">
        <v>5.22</v>
      </c>
      <c r="W339">
        <v>4.43</v>
      </c>
      <c r="X339">
        <v>2.5099999999999998</v>
      </c>
      <c r="Y339">
        <v>0.71</v>
      </c>
      <c r="AB339">
        <v>15.3</v>
      </c>
      <c r="AC339">
        <v>3.61</v>
      </c>
      <c r="AE339">
        <v>4.0199999999999996</v>
      </c>
      <c r="AF339"/>
      <c r="AG339">
        <v>0.92</v>
      </c>
      <c r="AH339"/>
      <c r="AI339"/>
      <c r="AJ339">
        <v>21.2</v>
      </c>
      <c r="AK339"/>
      <c r="AL339">
        <v>0.41</v>
      </c>
      <c r="AR339">
        <v>7.57</v>
      </c>
      <c r="AS339">
        <v>18.8</v>
      </c>
      <c r="AT339"/>
      <c r="AU339"/>
      <c r="AV339"/>
      <c r="AW339"/>
      <c r="AX339">
        <v>5.08</v>
      </c>
      <c r="AY339">
        <v>5.08</v>
      </c>
      <c r="AZ339">
        <v>82.7</v>
      </c>
      <c r="BA339"/>
      <c r="BB339"/>
      <c r="BC339"/>
      <c r="BD339">
        <v>19.600000000000001</v>
      </c>
      <c r="BE339"/>
      <c r="BF339">
        <v>4.6399999999999997</v>
      </c>
      <c r="BG339">
        <v>2.6</v>
      </c>
      <c r="BH339">
        <v>112</v>
      </c>
      <c r="BI339">
        <v>0.5</v>
      </c>
      <c r="BJ339">
        <v>0.6</v>
      </c>
      <c r="BK339">
        <v>0.6</v>
      </c>
      <c r="BM339">
        <v>6.77</v>
      </c>
      <c r="BN339">
        <v>0.27</v>
      </c>
      <c r="BO339"/>
      <c r="BP339">
        <v>0.42</v>
      </c>
      <c r="BQ339">
        <v>2.97</v>
      </c>
      <c r="BR339">
        <v>2.97</v>
      </c>
      <c r="BS339">
        <v>2.97</v>
      </c>
      <c r="BT339">
        <v>167</v>
      </c>
      <c r="BU339">
        <v>1.2</v>
      </c>
      <c r="BV339">
        <v>26.7</v>
      </c>
      <c r="BW339">
        <v>2.89</v>
      </c>
      <c r="BX339"/>
      <c r="BY339">
        <v>164</v>
      </c>
      <c r="CP339" s="49"/>
    </row>
    <row r="340" spans="2:94" x14ac:dyDescent="0.25">
      <c r="B340" t="s">
        <v>486</v>
      </c>
      <c r="C340" t="s">
        <v>119</v>
      </c>
      <c r="D340" t="s">
        <v>230</v>
      </c>
      <c r="E340" t="s">
        <v>231</v>
      </c>
      <c r="F340" s="61">
        <v>45469</v>
      </c>
      <c r="G340" s="61">
        <v>45499</v>
      </c>
      <c r="L340">
        <v>424</v>
      </c>
      <c r="Q340">
        <v>51</v>
      </c>
      <c r="R340">
        <v>51</v>
      </c>
      <c r="T340">
        <v>117</v>
      </c>
      <c r="U340">
        <v>3.3</v>
      </c>
      <c r="W340">
        <v>5.8</v>
      </c>
      <c r="X340">
        <v>3.19</v>
      </c>
      <c r="Y340">
        <v>1.1200000000000001</v>
      </c>
      <c r="AB340">
        <v>20.100000000000001</v>
      </c>
      <c r="AC340">
        <v>5.74</v>
      </c>
      <c r="AE340">
        <v>4.0999999999999996</v>
      </c>
      <c r="AF340"/>
      <c r="AG340">
        <v>1.24</v>
      </c>
      <c r="AH340"/>
      <c r="AI340"/>
      <c r="AJ340">
        <v>25.5</v>
      </c>
      <c r="AK340"/>
      <c r="AL340">
        <v>0.41</v>
      </c>
      <c r="AR340">
        <v>8.1199999999999992</v>
      </c>
      <c r="AS340">
        <v>26.7</v>
      </c>
      <c r="AT340"/>
      <c r="AU340"/>
      <c r="AV340"/>
      <c r="AW340"/>
      <c r="AX340">
        <v>6.42</v>
      </c>
      <c r="AY340">
        <v>6.42</v>
      </c>
      <c r="AZ340">
        <v>62.8</v>
      </c>
      <c r="BA340"/>
      <c r="BB340"/>
      <c r="BC340"/>
      <c r="BD340">
        <v>42.1</v>
      </c>
      <c r="BE340"/>
      <c r="BF340">
        <v>6.3</v>
      </c>
      <c r="BG340">
        <v>2.5</v>
      </c>
      <c r="BH340">
        <v>188.5</v>
      </c>
      <c r="BI340">
        <v>0.6</v>
      </c>
      <c r="BJ340">
        <v>0.92</v>
      </c>
      <c r="BK340">
        <v>0.92</v>
      </c>
      <c r="BM340">
        <v>6.69</v>
      </c>
      <c r="BN340">
        <v>0.41</v>
      </c>
      <c r="BO340"/>
      <c r="BP340">
        <v>0.45</v>
      </c>
      <c r="BQ340">
        <v>2.48</v>
      </c>
      <c r="BR340">
        <v>2.48</v>
      </c>
      <c r="BS340">
        <v>2.48</v>
      </c>
      <c r="BT340">
        <v>246</v>
      </c>
      <c r="BU340">
        <v>1.8</v>
      </c>
      <c r="BV340">
        <v>32</v>
      </c>
      <c r="BW340">
        <v>3.07</v>
      </c>
      <c r="BX340"/>
      <c r="BY340">
        <v>160</v>
      </c>
      <c r="CP340" s="49"/>
    </row>
    <row r="341" spans="2:94" x14ac:dyDescent="0.25">
      <c r="B341" t="s">
        <v>487</v>
      </c>
      <c r="C341" t="s">
        <v>119</v>
      </c>
      <c r="D341" t="s">
        <v>230</v>
      </c>
      <c r="E341" t="s">
        <v>231</v>
      </c>
      <c r="F341" s="61">
        <v>45469</v>
      </c>
      <c r="G341" s="61">
        <v>45499</v>
      </c>
      <c r="L341">
        <v>309</v>
      </c>
      <c r="Q341">
        <v>44.6</v>
      </c>
      <c r="R341">
        <v>44.6</v>
      </c>
      <c r="T341">
        <v>123</v>
      </c>
      <c r="U341">
        <v>2.2999999999999998</v>
      </c>
      <c r="W341">
        <v>5.05</v>
      </c>
      <c r="X341">
        <v>2.4300000000000002</v>
      </c>
      <c r="Y341">
        <v>0.84</v>
      </c>
      <c r="AB341">
        <v>18.8</v>
      </c>
      <c r="AC341">
        <v>4.5999999999999996</v>
      </c>
      <c r="AE341">
        <v>7.71</v>
      </c>
      <c r="AF341"/>
      <c r="AG341">
        <v>0.95</v>
      </c>
      <c r="AH341"/>
      <c r="AI341"/>
      <c r="AJ341">
        <v>23.4</v>
      </c>
      <c r="AK341"/>
      <c r="AL341">
        <v>0.38</v>
      </c>
      <c r="AR341">
        <v>13.35</v>
      </c>
      <c r="AS341">
        <v>23.2</v>
      </c>
      <c r="AT341"/>
      <c r="AU341"/>
      <c r="AV341"/>
      <c r="AW341"/>
      <c r="AX341">
        <v>5.85</v>
      </c>
      <c r="AY341">
        <v>5.85</v>
      </c>
      <c r="AZ341">
        <v>48.8</v>
      </c>
      <c r="BA341"/>
      <c r="BB341"/>
      <c r="BC341"/>
      <c r="BD341">
        <v>30.8</v>
      </c>
      <c r="BE341"/>
      <c r="BF341">
        <v>4.8</v>
      </c>
      <c r="BG341">
        <v>2.4</v>
      </c>
      <c r="BH341">
        <v>71.900000000000006</v>
      </c>
      <c r="BI341">
        <v>1</v>
      </c>
      <c r="BJ341">
        <v>0.61</v>
      </c>
      <c r="BK341">
        <v>0.61</v>
      </c>
      <c r="BM341">
        <v>9.52</v>
      </c>
      <c r="BN341">
        <v>0.69</v>
      </c>
      <c r="BO341"/>
      <c r="BP341">
        <v>0.42</v>
      </c>
      <c r="BQ341">
        <v>2.62</v>
      </c>
      <c r="BR341">
        <v>2.62</v>
      </c>
      <c r="BS341">
        <v>2.62</v>
      </c>
      <c r="BT341">
        <v>320</v>
      </c>
      <c r="BU341">
        <v>5.0999999999999996</v>
      </c>
      <c r="BV341">
        <v>25.3</v>
      </c>
      <c r="BW341">
        <v>2.74</v>
      </c>
      <c r="BX341"/>
      <c r="BY341">
        <v>300</v>
      </c>
      <c r="CP341" s="49"/>
    </row>
    <row r="342" spans="2:94" x14ac:dyDescent="0.25">
      <c r="B342" t="s">
        <v>488</v>
      </c>
      <c r="C342" t="s">
        <v>119</v>
      </c>
      <c r="D342" t="s">
        <v>230</v>
      </c>
      <c r="E342" t="s">
        <v>231</v>
      </c>
      <c r="F342" s="61">
        <v>45469</v>
      </c>
      <c r="G342" s="61">
        <v>45499</v>
      </c>
      <c r="L342">
        <v>485</v>
      </c>
      <c r="Q342">
        <v>77.7</v>
      </c>
      <c r="R342">
        <v>77.7</v>
      </c>
      <c r="T342">
        <v>55</v>
      </c>
      <c r="U342">
        <v>4.88</v>
      </c>
      <c r="W342">
        <v>6.15</v>
      </c>
      <c r="X342">
        <v>3.8</v>
      </c>
      <c r="Y342">
        <v>1.1599999999999999</v>
      </c>
      <c r="AB342">
        <v>17.600000000000001</v>
      </c>
      <c r="AC342">
        <v>5.68</v>
      </c>
      <c r="AE342">
        <v>6.19</v>
      </c>
      <c r="AF342"/>
      <c r="AG342">
        <v>1.1599999999999999</v>
      </c>
      <c r="AH342"/>
      <c r="AI342"/>
      <c r="AJ342">
        <v>37.700000000000003</v>
      </c>
      <c r="AK342"/>
      <c r="AL342">
        <v>0.57999999999999996</v>
      </c>
      <c r="AR342">
        <v>10.8</v>
      </c>
      <c r="AS342">
        <v>33.799999999999997</v>
      </c>
      <c r="AT342"/>
      <c r="AU342"/>
      <c r="AV342"/>
      <c r="AW342"/>
      <c r="AX342">
        <v>9.2799999999999994</v>
      </c>
      <c r="AY342">
        <v>9.2799999999999994</v>
      </c>
      <c r="AZ342">
        <v>95.7</v>
      </c>
      <c r="BA342"/>
      <c r="BB342"/>
      <c r="BC342"/>
      <c r="BD342">
        <v>12.7</v>
      </c>
      <c r="BE342"/>
      <c r="BF342">
        <v>7.24</v>
      </c>
      <c r="BG342">
        <v>3.1</v>
      </c>
      <c r="BH342">
        <v>46</v>
      </c>
      <c r="BI342">
        <v>0.8</v>
      </c>
      <c r="BJ342">
        <v>0.93</v>
      </c>
      <c r="BK342">
        <v>0.93</v>
      </c>
      <c r="BM342">
        <v>12.35</v>
      </c>
      <c r="BN342">
        <v>0.26</v>
      </c>
      <c r="BO342"/>
      <c r="BP342">
        <v>0.52</v>
      </c>
      <c r="BQ342">
        <v>5.21</v>
      </c>
      <c r="BR342">
        <v>5.21</v>
      </c>
      <c r="BS342">
        <v>5.21</v>
      </c>
      <c r="BT342">
        <v>103</v>
      </c>
      <c r="BU342">
        <v>2</v>
      </c>
      <c r="BV342">
        <v>32.700000000000003</v>
      </c>
      <c r="BW342">
        <v>3.38</v>
      </c>
      <c r="BX342"/>
      <c r="BY342">
        <v>209</v>
      </c>
      <c r="CP342" s="49"/>
    </row>
    <row r="343" spans="2:94" x14ac:dyDescent="0.25">
      <c r="B343" t="s">
        <v>489</v>
      </c>
      <c r="C343" t="s">
        <v>119</v>
      </c>
      <c r="D343" t="s">
        <v>230</v>
      </c>
      <c r="E343" t="s">
        <v>231</v>
      </c>
      <c r="F343" s="61">
        <v>45469</v>
      </c>
      <c r="G343" s="61">
        <v>45499</v>
      </c>
      <c r="L343">
        <v>394</v>
      </c>
      <c r="Q343">
        <v>54.1</v>
      </c>
      <c r="R343">
        <v>54.1</v>
      </c>
      <c r="T343">
        <v>57</v>
      </c>
      <c r="U343">
        <v>5.0599999999999996</v>
      </c>
      <c r="W343">
        <v>4.87</v>
      </c>
      <c r="X343">
        <v>2.85</v>
      </c>
      <c r="Y343">
        <v>0.93</v>
      </c>
      <c r="AB343">
        <v>18.2</v>
      </c>
      <c r="AC343">
        <v>4.63</v>
      </c>
      <c r="AE343">
        <v>5.22</v>
      </c>
      <c r="AF343"/>
      <c r="AG343">
        <v>0.85</v>
      </c>
      <c r="AH343"/>
      <c r="AI343"/>
      <c r="AJ343">
        <v>25.3</v>
      </c>
      <c r="AK343"/>
      <c r="AL343">
        <v>0.3</v>
      </c>
      <c r="AR343">
        <v>9.6999999999999993</v>
      </c>
      <c r="AS343">
        <v>26.2</v>
      </c>
      <c r="AT343"/>
      <c r="AU343"/>
      <c r="AV343"/>
      <c r="AW343"/>
      <c r="AX343">
        <v>6.62</v>
      </c>
      <c r="AY343">
        <v>6.62</v>
      </c>
      <c r="AZ343">
        <v>114</v>
      </c>
      <c r="BA343"/>
      <c r="BB343"/>
      <c r="BC343"/>
      <c r="BD343">
        <v>13.1</v>
      </c>
      <c r="BE343"/>
      <c r="BF343">
        <v>4.6100000000000003</v>
      </c>
      <c r="BG343">
        <v>3.4</v>
      </c>
      <c r="BH343">
        <v>26.8</v>
      </c>
      <c r="BI343">
        <v>0.9</v>
      </c>
      <c r="BJ343">
        <v>0.74</v>
      </c>
      <c r="BK343">
        <v>0.74</v>
      </c>
      <c r="BM343">
        <v>11.8</v>
      </c>
      <c r="BN343">
        <v>0.28000000000000003</v>
      </c>
      <c r="BO343"/>
      <c r="BP343">
        <v>0.48</v>
      </c>
      <c r="BQ343">
        <v>4.53</v>
      </c>
      <c r="BR343">
        <v>4.53</v>
      </c>
      <c r="BS343">
        <v>4.53</v>
      </c>
      <c r="BT343">
        <v>107</v>
      </c>
      <c r="BU343">
        <v>2.1</v>
      </c>
      <c r="BV343">
        <v>26.2</v>
      </c>
      <c r="BW343">
        <v>3.43</v>
      </c>
      <c r="BX343"/>
      <c r="BY343">
        <v>181</v>
      </c>
      <c r="CP343" s="49"/>
    </row>
    <row r="344" spans="2:94" x14ac:dyDescent="0.25">
      <c r="B344" t="s">
        <v>490</v>
      </c>
      <c r="C344" t="s">
        <v>119</v>
      </c>
      <c r="D344" t="s">
        <v>230</v>
      </c>
      <c r="E344" t="s">
        <v>231</v>
      </c>
      <c r="F344" s="61">
        <v>45469</v>
      </c>
      <c r="G344" s="61">
        <v>45499</v>
      </c>
      <c r="L344">
        <v>390</v>
      </c>
      <c r="Q344">
        <v>81.599999999999994</v>
      </c>
      <c r="R344">
        <v>81.599999999999994</v>
      </c>
      <c r="T344">
        <v>47</v>
      </c>
      <c r="U344">
        <v>4.12</v>
      </c>
      <c r="W344">
        <v>6.75</v>
      </c>
      <c r="X344">
        <v>3.69</v>
      </c>
      <c r="Y344">
        <v>1.48</v>
      </c>
      <c r="AB344">
        <v>17.399999999999999</v>
      </c>
      <c r="AC344">
        <v>7.47</v>
      </c>
      <c r="AE344">
        <v>4.7</v>
      </c>
      <c r="AF344"/>
      <c r="AG344">
        <v>1.53</v>
      </c>
      <c r="AH344"/>
      <c r="AI344"/>
      <c r="AJ344">
        <v>39.9</v>
      </c>
      <c r="AK344"/>
      <c r="AL344">
        <v>0.46</v>
      </c>
      <c r="AR344">
        <v>9.49</v>
      </c>
      <c r="AS344">
        <v>41.4</v>
      </c>
      <c r="AT344"/>
      <c r="AU344"/>
      <c r="AV344"/>
      <c r="AW344"/>
      <c r="AX344">
        <v>10.55</v>
      </c>
      <c r="AY344">
        <v>10.55</v>
      </c>
      <c r="AZ344">
        <v>122</v>
      </c>
      <c r="BA344"/>
      <c r="BB344"/>
      <c r="BC344"/>
      <c r="BD344">
        <v>11.2</v>
      </c>
      <c r="BE344"/>
      <c r="BF344">
        <v>8.89</v>
      </c>
      <c r="BG344">
        <v>3.4</v>
      </c>
      <c r="BH344">
        <v>35.700000000000003</v>
      </c>
      <c r="BI344">
        <v>0.7</v>
      </c>
      <c r="BJ344">
        <v>1.1399999999999999</v>
      </c>
      <c r="BK344">
        <v>1.1399999999999999</v>
      </c>
      <c r="BM344">
        <v>9.6999999999999993</v>
      </c>
      <c r="BN344">
        <v>0.28999999999999998</v>
      </c>
      <c r="BO344"/>
      <c r="BP344">
        <v>0.48</v>
      </c>
      <c r="BQ344">
        <v>5.27</v>
      </c>
      <c r="BR344">
        <v>5.27</v>
      </c>
      <c r="BS344">
        <v>5.27</v>
      </c>
      <c r="BT344">
        <v>105</v>
      </c>
      <c r="BU344">
        <v>2.1</v>
      </c>
      <c r="BV344">
        <v>34.299999999999997</v>
      </c>
      <c r="BW344">
        <v>3.08</v>
      </c>
      <c r="BX344"/>
      <c r="BY344">
        <v>191</v>
      </c>
      <c r="CP344" s="49"/>
    </row>
    <row r="345" spans="2:94" x14ac:dyDescent="0.25">
      <c r="B345" t="s">
        <v>491</v>
      </c>
      <c r="C345" t="s">
        <v>119</v>
      </c>
      <c r="D345" t="s">
        <v>230</v>
      </c>
      <c r="E345" t="s">
        <v>231</v>
      </c>
      <c r="F345" s="61">
        <v>45469</v>
      </c>
      <c r="G345" s="61">
        <v>45499</v>
      </c>
      <c r="L345">
        <v>339</v>
      </c>
      <c r="Q345">
        <v>31.1</v>
      </c>
      <c r="R345">
        <v>31.1</v>
      </c>
      <c r="T345">
        <v>41</v>
      </c>
      <c r="U345">
        <v>9.16</v>
      </c>
      <c r="W345">
        <v>4.1100000000000003</v>
      </c>
      <c r="X345">
        <v>2.87</v>
      </c>
      <c r="Y345">
        <v>0.5</v>
      </c>
      <c r="AB345">
        <v>13.3</v>
      </c>
      <c r="AC345">
        <v>3.37</v>
      </c>
      <c r="AE345">
        <v>5.24</v>
      </c>
      <c r="AF345"/>
      <c r="AG345">
        <v>0.84</v>
      </c>
      <c r="AH345"/>
      <c r="AI345"/>
      <c r="AJ345">
        <v>15.1</v>
      </c>
      <c r="AK345"/>
      <c r="AL345">
        <v>0.4</v>
      </c>
      <c r="AR345">
        <v>7.89</v>
      </c>
      <c r="AS345">
        <v>15</v>
      </c>
      <c r="AT345"/>
      <c r="AU345"/>
      <c r="AV345"/>
      <c r="AW345"/>
      <c r="AX345">
        <v>3.35</v>
      </c>
      <c r="AY345">
        <v>3.35</v>
      </c>
      <c r="AZ345">
        <v>107.5</v>
      </c>
      <c r="BA345"/>
      <c r="BB345"/>
      <c r="BC345"/>
      <c r="BD345">
        <v>7</v>
      </c>
      <c r="BE345"/>
      <c r="BF345">
        <v>3.04</v>
      </c>
      <c r="BG345">
        <v>2.2999999999999998</v>
      </c>
      <c r="BH345">
        <v>30.3</v>
      </c>
      <c r="BI345">
        <v>0.8</v>
      </c>
      <c r="BJ345">
        <v>0.52</v>
      </c>
      <c r="BK345">
        <v>0.52</v>
      </c>
      <c r="BM345">
        <v>9.52</v>
      </c>
      <c r="BN345">
        <v>0.21</v>
      </c>
      <c r="BO345"/>
      <c r="BP345">
        <v>0.43</v>
      </c>
      <c r="BQ345">
        <v>2.9</v>
      </c>
      <c r="BR345">
        <v>2.9</v>
      </c>
      <c r="BS345">
        <v>2.9</v>
      </c>
      <c r="BT345">
        <v>86</v>
      </c>
      <c r="BU345">
        <v>1.3</v>
      </c>
      <c r="BV345">
        <v>25.3</v>
      </c>
      <c r="BW345">
        <v>3.02</v>
      </c>
      <c r="BX345"/>
      <c r="BY345">
        <v>189</v>
      </c>
      <c r="CP345" s="49"/>
    </row>
    <row r="346" spans="2:94" x14ac:dyDescent="0.25">
      <c r="B346" t="s">
        <v>492</v>
      </c>
      <c r="C346" t="s">
        <v>119</v>
      </c>
      <c r="D346" t="s">
        <v>230</v>
      </c>
      <c r="E346" t="s">
        <v>231</v>
      </c>
      <c r="F346" s="61">
        <v>45469</v>
      </c>
      <c r="G346" s="61">
        <v>45499</v>
      </c>
      <c r="L346">
        <v>386</v>
      </c>
      <c r="Q346">
        <v>59.7</v>
      </c>
      <c r="R346">
        <v>59.7</v>
      </c>
      <c r="T346">
        <v>34</v>
      </c>
      <c r="U346">
        <v>8.02</v>
      </c>
      <c r="W346">
        <v>4.3899999999999997</v>
      </c>
      <c r="X346">
        <v>2.63</v>
      </c>
      <c r="Y346">
        <v>0.5</v>
      </c>
      <c r="AB346">
        <v>15.5</v>
      </c>
      <c r="AC346">
        <v>3.9</v>
      </c>
      <c r="AE346">
        <v>4.9000000000000004</v>
      </c>
      <c r="AF346"/>
      <c r="AG346">
        <v>1.02</v>
      </c>
      <c r="AH346"/>
      <c r="AI346"/>
      <c r="AJ346">
        <v>23.3</v>
      </c>
      <c r="AK346"/>
      <c r="AL346">
        <v>0.5</v>
      </c>
      <c r="AR346">
        <v>8.56</v>
      </c>
      <c r="AS346">
        <v>22.4</v>
      </c>
      <c r="AT346"/>
      <c r="AU346"/>
      <c r="AV346"/>
      <c r="AW346"/>
      <c r="AX346">
        <v>5.39</v>
      </c>
      <c r="AY346">
        <v>5.39</v>
      </c>
      <c r="AZ346">
        <v>107</v>
      </c>
      <c r="BA346"/>
      <c r="BB346"/>
      <c r="BC346"/>
      <c r="BD346">
        <v>9.1999999999999993</v>
      </c>
      <c r="BE346"/>
      <c r="BF346">
        <v>4.8600000000000003</v>
      </c>
      <c r="BG346">
        <v>3</v>
      </c>
      <c r="BH346">
        <v>26.7</v>
      </c>
      <c r="BI346">
        <v>0.8</v>
      </c>
      <c r="BJ346">
        <v>0.63</v>
      </c>
      <c r="BK346">
        <v>0.63</v>
      </c>
      <c r="BM346">
        <v>9.8000000000000007</v>
      </c>
      <c r="BN346">
        <v>0.21</v>
      </c>
      <c r="BO346"/>
      <c r="BP346">
        <v>0.42</v>
      </c>
      <c r="BQ346">
        <v>2.96</v>
      </c>
      <c r="BR346">
        <v>2.96</v>
      </c>
      <c r="BS346">
        <v>2.96</v>
      </c>
      <c r="BT346">
        <v>66</v>
      </c>
      <c r="BU346">
        <v>1.4</v>
      </c>
      <c r="BV346">
        <v>26</v>
      </c>
      <c r="BW346">
        <v>2.4900000000000002</v>
      </c>
      <c r="BX346"/>
      <c r="BY346">
        <v>182</v>
      </c>
      <c r="CP346" s="49"/>
    </row>
    <row r="347" spans="2:94" x14ac:dyDescent="0.25">
      <c r="B347" t="s">
        <v>493</v>
      </c>
      <c r="C347" t="s">
        <v>119</v>
      </c>
      <c r="D347" t="s">
        <v>230</v>
      </c>
      <c r="E347" t="s">
        <v>231</v>
      </c>
      <c r="F347" s="61">
        <v>45469</v>
      </c>
      <c r="G347" s="61">
        <v>45499</v>
      </c>
      <c r="L347">
        <v>368</v>
      </c>
      <c r="Q347">
        <v>47.6</v>
      </c>
      <c r="R347">
        <v>47.6</v>
      </c>
      <c r="T347">
        <v>177</v>
      </c>
      <c r="U347">
        <v>6.95</v>
      </c>
      <c r="W347">
        <v>3.49</v>
      </c>
      <c r="X347">
        <v>2.2599999999999998</v>
      </c>
      <c r="Y347">
        <v>0.74</v>
      </c>
      <c r="AB347">
        <v>13.7</v>
      </c>
      <c r="AC347">
        <v>3.55</v>
      </c>
      <c r="AE347">
        <v>4.29</v>
      </c>
      <c r="AF347"/>
      <c r="AG347">
        <v>0.74</v>
      </c>
      <c r="AH347"/>
      <c r="AI347"/>
      <c r="AJ347">
        <v>21.4</v>
      </c>
      <c r="AK347"/>
      <c r="AL347">
        <v>0.24</v>
      </c>
      <c r="AR347">
        <v>10.3</v>
      </c>
      <c r="AS347">
        <v>20.7</v>
      </c>
      <c r="AT347"/>
      <c r="AU347"/>
      <c r="AV347"/>
      <c r="AW347"/>
      <c r="AX347">
        <v>5.25</v>
      </c>
      <c r="AY347">
        <v>5.25</v>
      </c>
      <c r="AZ347">
        <v>125.5</v>
      </c>
      <c r="BA347"/>
      <c r="BB347"/>
      <c r="BC347"/>
      <c r="BD347">
        <v>6.9</v>
      </c>
      <c r="BE347"/>
      <c r="BF347">
        <v>3.27</v>
      </c>
      <c r="BG347">
        <v>2.6</v>
      </c>
      <c r="BH347">
        <v>36.4</v>
      </c>
      <c r="BI347">
        <v>0.8</v>
      </c>
      <c r="BJ347">
        <v>0.54</v>
      </c>
      <c r="BK347">
        <v>0.54</v>
      </c>
      <c r="BM347">
        <v>10.35</v>
      </c>
      <c r="BN347">
        <v>0.27</v>
      </c>
      <c r="BO347"/>
      <c r="BP347">
        <v>0.32</v>
      </c>
      <c r="BQ347">
        <v>2.5299999999999998</v>
      </c>
      <c r="BR347">
        <v>2.5299999999999998</v>
      </c>
      <c r="BS347">
        <v>2.5299999999999998</v>
      </c>
      <c r="BT347">
        <v>136</v>
      </c>
      <c r="BU347">
        <v>2.5</v>
      </c>
      <c r="BV347">
        <v>20.9</v>
      </c>
      <c r="BW347">
        <v>2.17</v>
      </c>
      <c r="BX347"/>
      <c r="BY347">
        <v>166</v>
      </c>
      <c r="BZ347" s="56"/>
      <c r="CP347" s="49"/>
    </row>
    <row r="348" spans="2:94" x14ac:dyDescent="0.25">
      <c r="B348" t="s">
        <v>494</v>
      </c>
      <c r="C348" t="s">
        <v>119</v>
      </c>
      <c r="D348" t="s">
        <v>230</v>
      </c>
      <c r="E348" t="s">
        <v>231</v>
      </c>
      <c r="F348" s="61">
        <v>45469</v>
      </c>
      <c r="G348" s="61">
        <v>45499</v>
      </c>
      <c r="L348">
        <v>418</v>
      </c>
      <c r="Q348">
        <v>54.3</v>
      </c>
      <c r="R348">
        <v>54.3</v>
      </c>
      <c r="T348">
        <v>103</v>
      </c>
      <c r="U348">
        <v>4.42</v>
      </c>
      <c r="W348">
        <v>5.19</v>
      </c>
      <c r="X348">
        <v>2.61</v>
      </c>
      <c r="Y348">
        <v>0.83</v>
      </c>
      <c r="AB348">
        <v>20.100000000000001</v>
      </c>
      <c r="AC348">
        <v>4.95</v>
      </c>
      <c r="AE348">
        <v>6.5</v>
      </c>
      <c r="AF348"/>
      <c r="AG348">
        <v>0.77</v>
      </c>
      <c r="AH348"/>
      <c r="AI348"/>
      <c r="AJ348">
        <v>27.7</v>
      </c>
      <c r="AK348"/>
      <c r="AL348">
        <v>0.45</v>
      </c>
      <c r="AR348">
        <v>10.15</v>
      </c>
      <c r="AS348">
        <v>26</v>
      </c>
      <c r="AT348"/>
      <c r="AU348"/>
      <c r="AV348"/>
      <c r="AW348"/>
      <c r="AX348">
        <v>6.84</v>
      </c>
      <c r="AY348">
        <v>6.84</v>
      </c>
      <c r="AZ348">
        <v>117</v>
      </c>
      <c r="BA348"/>
      <c r="BB348"/>
      <c r="BC348"/>
      <c r="BD348">
        <v>10.5</v>
      </c>
      <c r="BE348"/>
      <c r="BF348">
        <v>4.9800000000000004</v>
      </c>
      <c r="BG348">
        <v>2.8</v>
      </c>
      <c r="BH348">
        <v>39.700000000000003</v>
      </c>
      <c r="BI348">
        <v>0.8</v>
      </c>
      <c r="BJ348">
        <v>0.77</v>
      </c>
      <c r="BK348">
        <v>0.77</v>
      </c>
      <c r="BM348">
        <v>9.1300000000000008</v>
      </c>
      <c r="BN348">
        <v>0.3</v>
      </c>
      <c r="BO348"/>
      <c r="BP348">
        <v>0.38</v>
      </c>
      <c r="BQ348">
        <v>4.25</v>
      </c>
      <c r="BR348">
        <v>4.25</v>
      </c>
      <c r="BS348">
        <v>4.25</v>
      </c>
      <c r="BT348">
        <v>173</v>
      </c>
      <c r="BU348">
        <v>3.2</v>
      </c>
      <c r="BV348">
        <v>25.6</v>
      </c>
      <c r="BW348">
        <v>2.86</v>
      </c>
      <c r="BX348"/>
      <c r="BY348">
        <v>232</v>
      </c>
      <c r="CP348" s="49"/>
    </row>
    <row r="349" spans="2:94" x14ac:dyDescent="0.25">
      <c r="B349" t="s">
        <v>495</v>
      </c>
      <c r="C349" t="s">
        <v>119</v>
      </c>
      <c r="D349" t="s">
        <v>230</v>
      </c>
      <c r="E349" t="s">
        <v>231</v>
      </c>
      <c r="F349" s="61">
        <v>45469</v>
      </c>
      <c r="G349" s="61">
        <v>45499</v>
      </c>
      <c r="L349">
        <v>906</v>
      </c>
      <c r="Q349">
        <v>63.1</v>
      </c>
      <c r="R349">
        <v>63.1</v>
      </c>
      <c r="T349">
        <v>44</v>
      </c>
      <c r="U349">
        <v>5.29</v>
      </c>
      <c r="W349">
        <v>5.41</v>
      </c>
      <c r="X349">
        <v>3.49</v>
      </c>
      <c r="Y349">
        <v>1.1200000000000001</v>
      </c>
      <c r="AB349">
        <v>20.6</v>
      </c>
      <c r="AC349">
        <v>5.46</v>
      </c>
      <c r="AE349">
        <v>6.58</v>
      </c>
      <c r="AF349"/>
      <c r="AG349">
        <v>1.21</v>
      </c>
      <c r="AH349"/>
      <c r="AI349"/>
      <c r="AJ349">
        <v>28.5</v>
      </c>
      <c r="AK349"/>
      <c r="AL349">
        <v>0.56999999999999995</v>
      </c>
      <c r="AR349">
        <v>9.94</v>
      </c>
      <c r="AS349">
        <v>28.3</v>
      </c>
      <c r="AT349"/>
      <c r="AU349"/>
      <c r="AV349"/>
      <c r="AW349"/>
      <c r="AX349">
        <v>7.35</v>
      </c>
      <c r="AY349">
        <v>7.35</v>
      </c>
      <c r="AZ349">
        <v>121.5</v>
      </c>
      <c r="BA349"/>
      <c r="BB349"/>
      <c r="BC349"/>
      <c r="BD349">
        <v>8.6999999999999993</v>
      </c>
      <c r="BE349"/>
      <c r="BF349">
        <v>6.16</v>
      </c>
      <c r="BG349">
        <v>3.4</v>
      </c>
      <c r="BH349">
        <v>49.3</v>
      </c>
      <c r="BI349">
        <v>0.8</v>
      </c>
      <c r="BJ349">
        <v>0.93</v>
      </c>
      <c r="BK349">
        <v>0.93</v>
      </c>
      <c r="BM349">
        <v>10.5</v>
      </c>
      <c r="BN349">
        <v>0.25</v>
      </c>
      <c r="BO349"/>
      <c r="BP349">
        <v>0.49</v>
      </c>
      <c r="BQ349">
        <v>3.44</v>
      </c>
      <c r="BR349">
        <v>3.44</v>
      </c>
      <c r="BS349">
        <v>3.44</v>
      </c>
      <c r="BT349">
        <v>63</v>
      </c>
      <c r="BU349">
        <v>2.1</v>
      </c>
      <c r="BV349">
        <v>31.5</v>
      </c>
      <c r="BW349">
        <v>3.13</v>
      </c>
      <c r="BX349"/>
      <c r="BY349">
        <v>251</v>
      </c>
      <c r="CP349" s="49"/>
    </row>
    <row r="350" spans="2:94" x14ac:dyDescent="0.25">
      <c r="B350" t="s">
        <v>496</v>
      </c>
      <c r="C350" t="s">
        <v>119</v>
      </c>
      <c r="D350" t="s">
        <v>230</v>
      </c>
      <c r="E350" t="s">
        <v>231</v>
      </c>
      <c r="F350" s="61">
        <v>45469</v>
      </c>
      <c r="G350" s="61">
        <v>45499</v>
      </c>
      <c r="L350">
        <v>1140</v>
      </c>
      <c r="Q350">
        <v>72.7</v>
      </c>
      <c r="R350">
        <v>72.7</v>
      </c>
      <c r="T350">
        <v>35</v>
      </c>
      <c r="U350">
        <v>3.07</v>
      </c>
      <c r="W350">
        <v>6.18</v>
      </c>
      <c r="X350">
        <v>3.82</v>
      </c>
      <c r="Y350">
        <v>1.22</v>
      </c>
      <c r="AB350">
        <v>15</v>
      </c>
      <c r="AC350">
        <v>5.98</v>
      </c>
      <c r="AE350">
        <v>6.18</v>
      </c>
      <c r="AF350"/>
      <c r="AG350">
        <v>1.27</v>
      </c>
      <c r="AH350"/>
      <c r="AI350"/>
      <c r="AJ350">
        <v>30.7</v>
      </c>
      <c r="AK350"/>
      <c r="AL350">
        <v>0.49</v>
      </c>
      <c r="AR350">
        <v>10.6</v>
      </c>
      <c r="AS350">
        <v>32.4</v>
      </c>
      <c r="AT350"/>
      <c r="AU350"/>
      <c r="AV350"/>
      <c r="AW350"/>
      <c r="AX350">
        <v>7.95</v>
      </c>
      <c r="AY350">
        <v>7.95</v>
      </c>
      <c r="AZ350">
        <v>83.1</v>
      </c>
      <c r="BA350"/>
      <c r="BB350"/>
      <c r="BC350"/>
      <c r="BD350">
        <v>6</v>
      </c>
      <c r="BE350"/>
      <c r="BF350">
        <v>6.34</v>
      </c>
      <c r="BG350">
        <v>3.3</v>
      </c>
      <c r="BH350">
        <v>137.5</v>
      </c>
      <c r="BI350">
        <v>0.8</v>
      </c>
      <c r="BJ350">
        <v>1</v>
      </c>
      <c r="BK350">
        <v>1</v>
      </c>
      <c r="BM350">
        <v>11.55</v>
      </c>
      <c r="BN350">
        <v>0.18</v>
      </c>
      <c r="BO350"/>
      <c r="BP350">
        <v>0.51</v>
      </c>
      <c r="BQ350">
        <v>3.04</v>
      </c>
      <c r="BR350">
        <v>3.04</v>
      </c>
      <c r="BS350">
        <v>3.04</v>
      </c>
      <c r="BT350">
        <v>36</v>
      </c>
      <c r="BU350">
        <v>2.4</v>
      </c>
      <c r="BV350">
        <v>39.200000000000003</v>
      </c>
      <c r="BW350">
        <v>3.61</v>
      </c>
      <c r="BX350"/>
      <c r="BY350">
        <v>229</v>
      </c>
      <c r="CP350" s="49"/>
    </row>
    <row r="351" spans="2:94" x14ac:dyDescent="0.25">
      <c r="B351" t="s">
        <v>497</v>
      </c>
      <c r="C351" t="s">
        <v>119</v>
      </c>
      <c r="D351" t="s">
        <v>230</v>
      </c>
      <c r="E351" t="s">
        <v>231</v>
      </c>
      <c r="F351" s="61">
        <v>45469</v>
      </c>
      <c r="G351" s="61">
        <v>45499</v>
      </c>
      <c r="L351">
        <v>792</v>
      </c>
      <c r="Q351">
        <v>60.3</v>
      </c>
      <c r="R351">
        <v>60.3</v>
      </c>
      <c r="T351">
        <v>35</v>
      </c>
      <c r="U351">
        <v>3.45</v>
      </c>
      <c r="W351">
        <v>5.39</v>
      </c>
      <c r="X351">
        <v>3.49</v>
      </c>
      <c r="Y351">
        <v>0.91</v>
      </c>
      <c r="AB351">
        <v>16.7</v>
      </c>
      <c r="AC351">
        <v>5.87</v>
      </c>
      <c r="AE351">
        <v>5.96</v>
      </c>
      <c r="AF351"/>
      <c r="AG351">
        <v>1.25</v>
      </c>
      <c r="AH351"/>
      <c r="AI351"/>
      <c r="AJ351">
        <v>28.7</v>
      </c>
      <c r="AK351"/>
      <c r="AL351">
        <v>0.44</v>
      </c>
      <c r="AR351">
        <v>10.199999999999999</v>
      </c>
      <c r="AS351">
        <v>29.7</v>
      </c>
      <c r="AT351"/>
      <c r="AU351"/>
      <c r="AV351"/>
      <c r="AW351"/>
      <c r="AX351">
        <v>7.35</v>
      </c>
      <c r="AY351">
        <v>7.35</v>
      </c>
      <c r="AZ351">
        <v>79.8</v>
      </c>
      <c r="BA351"/>
      <c r="BB351"/>
      <c r="BC351"/>
      <c r="BD351">
        <v>7.2</v>
      </c>
      <c r="BE351"/>
      <c r="BF351">
        <v>5.64</v>
      </c>
      <c r="BG351">
        <v>3.6</v>
      </c>
      <c r="BH351">
        <v>68.900000000000006</v>
      </c>
      <c r="BI351">
        <v>0.9</v>
      </c>
      <c r="BJ351">
        <v>1.05</v>
      </c>
      <c r="BK351">
        <v>1.05</v>
      </c>
      <c r="BM351">
        <v>11.9</v>
      </c>
      <c r="BN351">
        <v>0.19</v>
      </c>
      <c r="BO351"/>
      <c r="BP351">
        <v>0.44</v>
      </c>
      <c r="BQ351">
        <v>3.01</v>
      </c>
      <c r="BR351">
        <v>3.01</v>
      </c>
      <c r="BS351">
        <v>3.01</v>
      </c>
      <c r="BT351">
        <v>40</v>
      </c>
      <c r="BU351">
        <v>2.5</v>
      </c>
      <c r="BV351">
        <v>32.799999999999997</v>
      </c>
      <c r="BW351">
        <v>3.28</v>
      </c>
      <c r="BX351"/>
      <c r="BY351">
        <v>209</v>
      </c>
      <c r="CP351" s="49"/>
    </row>
    <row r="352" spans="2:94" x14ac:dyDescent="0.25">
      <c r="B352" t="s">
        <v>498</v>
      </c>
      <c r="C352" t="s">
        <v>119</v>
      </c>
      <c r="D352" t="s">
        <v>230</v>
      </c>
      <c r="E352" t="s">
        <v>231</v>
      </c>
      <c r="F352" s="61">
        <v>45469</v>
      </c>
      <c r="G352" s="61">
        <v>45499</v>
      </c>
      <c r="L352">
        <v>940</v>
      </c>
      <c r="Q352">
        <v>56.8</v>
      </c>
      <c r="R352">
        <v>56.8</v>
      </c>
      <c r="T352">
        <v>31</v>
      </c>
      <c r="U352">
        <v>3.43</v>
      </c>
      <c r="W352">
        <v>5.41</v>
      </c>
      <c r="X352">
        <v>3.4</v>
      </c>
      <c r="Y352">
        <v>0.8</v>
      </c>
      <c r="AB352">
        <v>16.600000000000001</v>
      </c>
      <c r="AC352">
        <v>5.66</v>
      </c>
      <c r="AE352">
        <v>5.28</v>
      </c>
      <c r="AF352"/>
      <c r="AG352">
        <v>1.1599999999999999</v>
      </c>
      <c r="AH352"/>
      <c r="AI352"/>
      <c r="AJ352">
        <v>24</v>
      </c>
      <c r="AK352"/>
      <c r="AL352">
        <v>0.54</v>
      </c>
      <c r="AR352">
        <v>10.35</v>
      </c>
      <c r="AS352">
        <v>26.2</v>
      </c>
      <c r="AT352"/>
      <c r="AU352"/>
      <c r="AV352"/>
      <c r="AW352"/>
      <c r="AX352">
        <v>6.52</v>
      </c>
      <c r="AY352">
        <v>6.52</v>
      </c>
      <c r="AZ352">
        <v>90.7</v>
      </c>
      <c r="BA352"/>
      <c r="BB352"/>
      <c r="BC352"/>
      <c r="BD352">
        <v>6.3</v>
      </c>
      <c r="BE352"/>
      <c r="BF352">
        <v>5.79</v>
      </c>
      <c r="BG352">
        <v>3.9</v>
      </c>
      <c r="BH352">
        <v>98.6</v>
      </c>
      <c r="BI352">
        <v>0.8</v>
      </c>
      <c r="BJ352">
        <v>0.92</v>
      </c>
      <c r="BK352">
        <v>0.92</v>
      </c>
      <c r="BM352">
        <v>11.3</v>
      </c>
      <c r="BN352">
        <v>0.19</v>
      </c>
      <c r="BO352"/>
      <c r="BP352">
        <v>0.48</v>
      </c>
      <c r="BQ352">
        <v>2.4900000000000002</v>
      </c>
      <c r="BR352">
        <v>2.4900000000000002</v>
      </c>
      <c r="BS352">
        <v>2.4900000000000002</v>
      </c>
      <c r="BT352">
        <v>49</v>
      </c>
      <c r="BU352">
        <v>2.2000000000000002</v>
      </c>
      <c r="BV352">
        <v>34.5</v>
      </c>
      <c r="BW352">
        <v>3.56</v>
      </c>
      <c r="BX352"/>
      <c r="BY352">
        <v>185</v>
      </c>
      <c r="CP352" s="49"/>
    </row>
    <row r="353" spans="2:94" x14ac:dyDescent="0.25">
      <c r="B353" t="s">
        <v>499</v>
      </c>
      <c r="C353" t="s">
        <v>119</v>
      </c>
      <c r="D353" t="s">
        <v>230</v>
      </c>
      <c r="E353" t="s">
        <v>231</v>
      </c>
      <c r="F353" s="61">
        <v>45469</v>
      </c>
      <c r="G353" s="61">
        <v>45499</v>
      </c>
      <c r="L353">
        <v>836</v>
      </c>
      <c r="Q353">
        <v>63.4</v>
      </c>
      <c r="R353">
        <v>63.4</v>
      </c>
      <c r="T353">
        <v>25</v>
      </c>
      <c r="U353">
        <v>3.76</v>
      </c>
      <c r="W353">
        <v>5.48</v>
      </c>
      <c r="X353">
        <v>3.1</v>
      </c>
      <c r="Y353">
        <v>0.83</v>
      </c>
      <c r="AB353">
        <v>16.5</v>
      </c>
      <c r="AC353">
        <v>5.95</v>
      </c>
      <c r="AE353">
        <v>5.65</v>
      </c>
      <c r="AF353"/>
      <c r="AG353">
        <v>1.21</v>
      </c>
      <c r="AH353"/>
      <c r="AI353"/>
      <c r="AJ353">
        <v>27.2</v>
      </c>
      <c r="AK353"/>
      <c r="AL353">
        <v>0.62</v>
      </c>
      <c r="AR353">
        <v>9.49</v>
      </c>
      <c r="AS353">
        <v>27</v>
      </c>
      <c r="AT353"/>
      <c r="AU353"/>
      <c r="AV353"/>
      <c r="AW353"/>
      <c r="AX353">
        <v>6.95</v>
      </c>
      <c r="AY353">
        <v>6.95</v>
      </c>
      <c r="AZ353">
        <v>77.099999999999994</v>
      </c>
      <c r="BA353"/>
      <c r="BB353"/>
      <c r="BC353"/>
      <c r="BD353">
        <v>7.6</v>
      </c>
      <c r="BE353"/>
      <c r="BF353">
        <v>5.77</v>
      </c>
      <c r="BG353">
        <v>5</v>
      </c>
      <c r="BH353">
        <v>112.5</v>
      </c>
      <c r="BI353">
        <v>0.8</v>
      </c>
      <c r="BJ353">
        <v>0.93</v>
      </c>
      <c r="BK353">
        <v>0.93</v>
      </c>
      <c r="BM353">
        <v>11.9</v>
      </c>
      <c r="BN353">
        <v>0.17</v>
      </c>
      <c r="BO353"/>
      <c r="BP353">
        <v>0.52</v>
      </c>
      <c r="BQ353">
        <v>2.98</v>
      </c>
      <c r="BR353">
        <v>2.98</v>
      </c>
      <c r="BS353">
        <v>2.98</v>
      </c>
      <c r="BT353">
        <v>46</v>
      </c>
      <c r="BU353">
        <v>6.1</v>
      </c>
      <c r="BV353">
        <v>32.799999999999997</v>
      </c>
      <c r="BW353">
        <v>3.54</v>
      </c>
      <c r="BX353"/>
      <c r="BY353">
        <v>199</v>
      </c>
      <c r="CP353" s="49"/>
    </row>
    <row r="354" spans="2:94" x14ac:dyDescent="0.25">
      <c r="B354" t="s">
        <v>500</v>
      </c>
      <c r="C354" t="s">
        <v>119</v>
      </c>
      <c r="D354" t="s">
        <v>230</v>
      </c>
      <c r="E354" t="s">
        <v>231</v>
      </c>
      <c r="F354" s="61">
        <v>45469</v>
      </c>
      <c r="G354" s="61">
        <v>45499</v>
      </c>
      <c r="L354">
        <v>645</v>
      </c>
      <c r="Q354">
        <v>50.9</v>
      </c>
      <c r="R354">
        <v>50.9</v>
      </c>
      <c r="T354">
        <v>37</v>
      </c>
      <c r="U354">
        <v>4.71</v>
      </c>
      <c r="W354">
        <v>4.5599999999999996</v>
      </c>
      <c r="X354">
        <v>2.42</v>
      </c>
      <c r="Y354">
        <v>0.82</v>
      </c>
      <c r="AB354">
        <v>14.9</v>
      </c>
      <c r="AC354">
        <v>3.96</v>
      </c>
      <c r="AE354">
        <v>5.15</v>
      </c>
      <c r="AF354"/>
      <c r="AG354">
        <v>0.88</v>
      </c>
      <c r="AH354"/>
      <c r="AI354"/>
      <c r="AJ354">
        <v>22.5</v>
      </c>
      <c r="AK354"/>
      <c r="AL354">
        <v>0.46</v>
      </c>
      <c r="AR354">
        <v>9.77</v>
      </c>
      <c r="AS354">
        <v>21.8</v>
      </c>
      <c r="AT354"/>
      <c r="AU354"/>
      <c r="AV354"/>
      <c r="AW354"/>
      <c r="AX354">
        <v>6.06</v>
      </c>
      <c r="AY354">
        <v>6.06</v>
      </c>
      <c r="AZ354">
        <v>70.3</v>
      </c>
      <c r="BA354"/>
      <c r="BB354"/>
      <c r="BC354"/>
      <c r="BD354">
        <v>10</v>
      </c>
      <c r="BE354"/>
      <c r="BF354">
        <v>4.7</v>
      </c>
      <c r="BG354">
        <v>3.6</v>
      </c>
      <c r="BH354">
        <v>83.9</v>
      </c>
      <c r="BI354">
        <v>0.8</v>
      </c>
      <c r="BJ354">
        <v>0.68</v>
      </c>
      <c r="BK354">
        <v>0.68</v>
      </c>
      <c r="BM354">
        <v>10.8</v>
      </c>
      <c r="BN354">
        <v>0.28000000000000003</v>
      </c>
      <c r="BO354"/>
      <c r="BP354">
        <v>0.42</v>
      </c>
      <c r="BQ354">
        <v>2.35</v>
      </c>
      <c r="BR354">
        <v>2.35</v>
      </c>
      <c r="BS354">
        <v>2.35</v>
      </c>
      <c r="BT354">
        <v>93</v>
      </c>
      <c r="BU354">
        <v>5.4</v>
      </c>
      <c r="BV354">
        <v>26.8</v>
      </c>
      <c r="BW354">
        <v>2.88</v>
      </c>
      <c r="BX354"/>
      <c r="BY354">
        <v>201</v>
      </c>
      <c r="CP354" s="49"/>
    </row>
    <row r="355" spans="2:94" x14ac:dyDescent="0.25">
      <c r="B355" t="s">
        <v>501</v>
      </c>
      <c r="C355" t="s">
        <v>119</v>
      </c>
      <c r="D355" t="s">
        <v>230</v>
      </c>
      <c r="E355" t="s">
        <v>231</v>
      </c>
      <c r="F355" s="61">
        <v>45469</v>
      </c>
      <c r="G355" s="61">
        <v>45499</v>
      </c>
      <c r="L355">
        <v>818</v>
      </c>
      <c r="Q355">
        <v>110.5</v>
      </c>
      <c r="R355">
        <v>110.5</v>
      </c>
      <c r="T355">
        <v>75</v>
      </c>
      <c r="U355">
        <v>6.42</v>
      </c>
      <c r="W355">
        <v>7.43</v>
      </c>
      <c r="X355">
        <v>4.71</v>
      </c>
      <c r="Y355">
        <v>1.94</v>
      </c>
      <c r="AB355">
        <v>24.1</v>
      </c>
      <c r="AC355">
        <v>8.6</v>
      </c>
      <c r="AE355">
        <v>11.4</v>
      </c>
      <c r="AF355"/>
      <c r="AG355">
        <v>1.57</v>
      </c>
      <c r="AH355"/>
      <c r="AI355"/>
      <c r="AJ355">
        <v>55.3</v>
      </c>
      <c r="AK355"/>
      <c r="AL355">
        <v>0.61</v>
      </c>
      <c r="AR355">
        <v>16.45</v>
      </c>
      <c r="AS355">
        <v>49.5</v>
      </c>
      <c r="AT355"/>
      <c r="AU355"/>
      <c r="AV355"/>
      <c r="AW355"/>
      <c r="AX355">
        <v>13.75</v>
      </c>
      <c r="AY355">
        <v>13.75</v>
      </c>
      <c r="AZ355">
        <v>161.5</v>
      </c>
      <c r="BA355"/>
      <c r="BB355"/>
      <c r="BC355"/>
      <c r="BD355">
        <v>14</v>
      </c>
      <c r="BE355"/>
      <c r="BF355">
        <v>9</v>
      </c>
      <c r="BG355">
        <v>3.7</v>
      </c>
      <c r="BH355">
        <v>52.4</v>
      </c>
      <c r="BI355">
        <v>1.3</v>
      </c>
      <c r="BJ355">
        <v>1.27</v>
      </c>
      <c r="BK355">
        <v>1.27</v>
      </c>
      <c r="BM355">
        <v>16.95</v>
      </c>
      <c r="BN355">
        <v>0.52</v>
      </c>
      <c r="BO355"/>
      <c r="BP355">
        <v>0.67</v>
      </c>
      <c r="BQ355">
        <v>4.12</v>
      </c>
      <c r="BR355">
        <v>4.12</v>
      </c>
      <c r="BS355">
        <v>4.12</v>
      </c>
      <c r="BT355">
        <v>97</v>
      </c>
      <c r="BU355">
        <v>2.2999999999999998</v>
      </c>
      <c r="BV355">
        <v>46.5</v>
      </c>
      <c r="BW355">
        <v>4</v>
      </c>
      <c r="BX355"/>
      <c r="BY355">
        <v>432</v>
      </c>
      <c r="CP355" s="49"/>
    </row>
    <row r="356" spans="2:94" x14ac:dyDescent="0.25">
      <c r="B356" t="s">
        <v>502</v>
      </c>
      <c r="C356" t="s">
        <v>119</v>
      </c>
      <c r="D356" t="s">
        <v>230</v>
      </c>
      <c r="E356" t="s">
        <v>231</v>
      </c>
      <c r="F356" s="61">
        <v>45469</v>
      </c>
      <c r="G356" s="61">
        <v>45499</v>
      </c>
      <c r="L356">
        <v>830</v>
      </c>
      <c r="Q356">
        <v>108</v>
      </c>
      <c r="R356">
        <v>108</v>
      </c>
      <c r="T356">
        <v>60</v>
      </c>
      <c r="U356">
        <v>4.1500000000000004</v>
      </c>
      <c r="W356">
        <v>6.08</v>
      </c>
      <c r="X356">
        <v>4</v>
      </c>
      <c r="Y356">
        <v>1.72</v>
      </c>
      <c r="AB356">
        <v>19.600000000000001</v>
      </c>
      <c r="AC356">
        <v>7.5</v>
      </c>
      <c r="AE356">
        <v>13.9</v>
      </c>
      <c r="AF356"/>
      <c r="AG356">
        <v>1.29</v>
      </c>
      <c r="AH356"/>
      <c r="AI356"/>
      <c r="AJ356">
        <v>49.8</v>
      </c>
      <c r="AK356"/>
      <c r="AL356">
        <v>0.72</v>
      </c>
      <c r="AR356">
        <v>14.45</v>
      </c>
      <c r="AS356">
        <v>42.1</v>
      </c>
      <c r="AT356"/>
      <c r="AU356"/>
      <c r="AV356"/>
      <c r="AW356"/>
      <c r="AX356">
        <v>11.6</v>
      </c>
      <c r="AY356">
        <v>11.6</v>
      </c>
      <c r="AZ356">
        <v>129.5</v>
      </c>
      <c r="BA356"/>
      <c r="BB356"/>
      <c r="BC356"/>
      <c r="BD356">
        <v>10.7</v>
      </c>
      <c r="BE356"/>
      <c r="BF356">
        <v>8.06</v>
      </c>
      <c r="BG356">
        <v>2</v>
      </c>
      <c r="BH356">
        <v>85.4</v>
      </c>
      <c r="BI356">
        <v>1.1000000000000001</v>
      </c>
      <c r="BJ356">
        <v>1.07</v>
      </c>
      <c r="BK356">
        <v>1.07</v>
      </c>
      <c r="BM356">
        <v>19.3</v>
      </c>
      <c r="BN356">
        <v>0.51</v>
      </c>
      <c r="BO356"/>
      <c r="BP356">
        <v>0.5</v>
      </c>
      <c r="BQ356">
        <v>3.89</v>
      </c>
      <c r="BR356">
        <v>3.89</v>
      </c>
      <c r="BS356">
        <v>3.89</v>
      </c>
      <c r="BT356">
        <v>76</v>
      </c>
      <c r="BU356">
        <v>3</v>
      </c>
      <c r="BV356">
        <v>38.799999999999997</v>
      </c>
      <c r="BW356">
        <v>4.0199999999999996</v>
      </c>
      <c r="BX356"/>
      <c r="BY356">
        <v>577</v>
      </c>
      <c r="CP356" s="49"/>
    </row>
    <row r="357" spans="2:94" x14ac:dyDescent="0.25">
      <c r="B357" t="s">
        <v>503</v>
      </c>
      <c r="C357" t="s">
        <v>119</v>
      </c>
      <c r="D357" t="s">
        <v>230</v>
      </c>
      <c r="E357" t="s">
        <v>231</v>
      </c>
      <c r="F357" s="61">
        <v>45469</v>
      </c>
      <c r="G357" s="61">
        <v>45499</v>
      </c>
      <c r="L357">
        <v>786</v>
      </c>
      <c r="Q357">
        <v>81.400000000000006</v>
      </c>
      <c r="R357">
        <v>81.400000000000006</v>
      </c>
      <c r="T357">
        <v>47</v>
      </c>
      <c r="U357">
        <v>3.35</v>
      </c>
      <c r="W357">
        <v>3.58</v>
      </c>
      <c r="X357">
        <v>2.56</v>
      </c>
      <c r="Y357">
        <v>0.92</v>
      </c>
      <c r="AB357">
        <v>12</v>
      </c>
      <c r="AC357">
        <v>4.6500000000000004</v>
      </c>
      <c r="AE357">
        <v>13.35</v>
      </c>
      <c r="AF357"/>
      <c r="AG357">
        <v>0.79</v>
      </c>
      <c r="AH357"/>
      <c r="AI357"/>
      <c r="AJ357">
        <v>36.6</v>
      </c>
      <c r="AK357"/>
      <c r="AL357">
        <v>0.4</v>
      </c>
      <c r="AR357">
        <v>11.45</v>
      </c>
      <c r="AS357">
        <v>30.7</v>
      </c>
      <c r="AT357"/>
      <c r="AU357"/>
      <c r="AV357"/>
      <c r="AW357"/>
      <c r="AX357">
        <v>8.57</v>
      </c>
      <c r="AY357">
        <v>8.57</v>
      </c>
      <c r="AZ357">
        <v>101.5</v>
      </c>
      <c r="BA357"/>
      <c r="BB357"/>
      <c r="BC357"/>
      <c r="BD357">
        <v>6.3</v>
      </c>
      <c r="BE357"/>
      <c r="BF357">
        <v>5.21</v>
      </c>
      <c r="BG357">
        <v>1.5</v>
      </c>
      <c r="BH357">
        <v>92.1</v>
      </c>
      <c r="BI357">
        <v>0.8</v>
      </c>
      <c r="BJ357">
        <v>0.71</v>
      </c>
      <c r="BK357">
        <v>0.71</v>
      </c>
      <c r="BM357">
        <v>16.600000000000001</v>
      </c>
      <c r="BN357">
        <v>0.46</v>
      </c>
      <c r="BO357"/>
      <c r="BP357">
        <v>0.38</v>
      </c>
      <c r="BQ357">
        <v>2.48</v>
      </c>
      <c r="BR357">
        <v>2.48</v>
      </c>
      <c r="BS357">
        <v>2.48</v>
      </c>
      <c r="BT357">
        <v>51</v>
      </c>
      <c r="BU357">
        <v>4.4000000000000004</v>
      </c>
      <c r="BV357">
        <v>23.9</v>
      </c>
      <c r="BW357">
        <v>2.5</v>
      </c>
      <c r="BX357"/>
      <c r="BY357">
        <v>540</v>
      </c>
      <c r="CP357" s="49"/>
    </row>
    <row r="358" spans="2:94" x14ac:dyDescent="0.25">
      <c r="B358" t="s">
        <v>504</v>
      </c>
      <c r="C358" t="s">
        <v>119</v>
      </c>
      <c r="D358" t="s">
        <v>230</v>
      </c>
      <c r="E358" t="s">
        <v>231</v>
      </c>
      <c r="F358" s="61">
        <v>45469</v>
      </c>
      <c r="G358" s="61">
        <v>45499</v>
      </c>
      <c r="L358">
        <v>695</v>
      </c>
      <c r="Q358">
        <v>72.900000000000006</v>
      </c>
      <c r="R358">
        <v>72.900000000000006</v>
      </c>
      <c r="T358">
        <v>52</v>
      </c>
      <c r="U358">
        <v>2.85</v>
      </c>
      <c r="W358">
        <v>3.48</v>
      </c>
      <c r="X358">
        <v>2.0499999999999998</v>
      </c>
      <c r="Y358">
        <v>0.94</v>
      </c>
      <c r="AB358">
        <v>11.6</v>
      </c>
      <c r="AC358">
        <v>4.22</v>
      </c>
      <c r="AE358">
        <v>9.52</v>
      </c>
      <c r="AF358"/>
      <c r="AG358">
        <v>0.85</v>
      </c>
      <c r="AH358"/>
      <c r="AI358"/>
      <c r="AJ358">
        <v>33.4</v>
      </c>
      <c r="AK358"/>
      <c r="AL358">
        <v>0.34</v>
      </c>
      <c r="AR358">
        <v>13.6</v>
      </c>
      <c r="AS358">
        <v>29.2</v>
      </c>
      <c r="AT358"/>
      <c r="AU358"/>
      <c r="AV358"/>
      <c r="AW358"/>
      <c r="AX358">
        <v>8.06</v>
      </c>
      <c r="AY358">
        <v>8.06</v>
      </c>
      <c r="AZ358">
        <v>90.9</v>
      </c>
      <c r="BA358"/>
      <c r="BB358"/>
      <c r="BC358"/>
      <c r="BD358">
        <v>5.9</v>
      </c>
      <c r="BE358"/>
      <c r="BF358">
        <v>5.13</v>
      </c>
      <c r="BG358">
        <v>1.7</v>
      </c>
      <c r="BH358">
        <v>79.599999999999994</v>
      </c>
      <c r="BI358">
        <v>1</v>
      </c>
      <c r="BJ358">
        <v>0.7</v>
      </c>
      <c r="BK358">
        <v>0.7</v>
      </c>
      <c r="BM358">
        <v>13.05</v>
      </c>
      <c r="BN358">
        <v>0.48</v>
      </c>
      <c r="BO358"/>
      <c r="BP358">
        <v>0.3</v>
      </c>
      <c r="BQ358">
        <v>2.0299999999999998</v>
      </c>
      <c r="BR358">
        <v>2.0299999999999998</v>
      </c>
      <c r="BS358">
        <v>2.0299999999999998</v>
      </c>
      <c r="BT358">
        <v>51</v>
      </c>
      <c r="BU358">
        <v>5.8</v>
      </c>
      <c r="BV358">
        <v>20.8</v>
      </c>
      <c r="BW358">
        <v>2</v>
      </c>
      <c r="BX358"/>
      <c r="BY358">
        <v>376</v>
      </c>
      <c r="CP358" s="49"/>
    </row>
    <row r="359" spans="2:94" x14ac:dyDescent="0.25">
      <c r="B359" t="s">
        <v>505</v>
      </c>
      <c r="C359" t="s">
        <v>119</v>
      </c>
      <c r="D359" t="s">
        <v>230</v>
      </c>
      <c r="E359" t="s">
        <v>231</v>
      </c>
      <c r="F359" s="61">
        <v>45469</v>
      </c>
      <c r="G359" s="61">
        <v>45499</v>
      </c>
      <c r="L359">
        <v>317</v>
      </c>
      <c r="Q359">
        <v>25.7</v>
      </c>
      <c r="R359">
        <v>25.7</v>
      </c>
      <c r="T359">
        <v>23</v>
      </c>
      <c r="U359">
        <v>1.02</v>
      </c>
      <c r="W359">
        <v>1.3</v>
      </c>
      <c r="X359">
        <v>0.96</v>
      </c>
      <c r="Y359">
        <v>0.56999999999999995</v>
      </c>
      <c r="AB359">
        <v>4.5999999999999996</v>
      </c>
      <c r="AC359">
        <v>1.77</v>
      </c>
      <c r="AE359">
        <v>2.78</v>
      </c>
      <c r="AF359"/>
      <c r="AG359">
        <v>0.31</v>
      </c>
      <c r="AH359"/>
      <c r="AI359"/>
      <c r="AJ359">
        <v>11.2</v>
      </c>
      <c r="AK359"/>
      <c r="AL359">
        <v>0.17</v>
      </c>
      <c r="AR359">
        <v>3.14</v>
      </c>
      <c r="AS359">
        <v>9.6</v>
      </c>
      <c r="AT359"/>
      <c r="AU359"/>
      <c r="AV359"/>
      <c r="AW359"/>
      <c r="AX359">
        <v>2.4700000000000002</v>
      </c>
      <c r="AY359">
        <v>2.4700000000000002</v>
      </c>
      <c r="AZ359">
        <v>42.9</v>
      </c>
      <c r="BA359"/>
      <c r="BB359"/>
      <c r="BC359"/>
      <c r="BD359">
        <v>1.6</v>
      </c>
      <c r="BE359"/>
      <c r="BF359">
        <v>2.23</v>
      </c>
      <c r="BG359">
        <v>1</v>
      </c>
      <c r="BH359">
        <v>39.200000000000003</v>
      </c>
      <c r="BI359">
        <v>0.2</v>
      </c>
      <c r="BJ359">
        <v>0.21</v>
      </c>
      <c r="BK359">
        <v>0.21</v>
      </c>
      <c r="BM359">
        <v>3.75</v>
      </c>
      <c r="BN359">
        <v>0.1</v>
      </c>
      <c r="BO359"/>
      <c r="BP359">
        <v>0.12</v>
      </c>
      <c r="BQ359">
        <v>0.76</v>
      </c>
      <c r="BR359">
        <v>0.76</v>
      </c>
      <c r="BS359">
        <v>0.76</v>
      </c>
      <c r="BT359">
        <v>15</v>
      </c>
      <c r="BU359">
        <v>3.9</v>
      </c>
      <c r="BV359">
        <v>8.6999999999999993</v>
      </c>
      <c r="BW359">
        <v>0.93</v>
      </c>
      <c r="BX359"/>
      <c r="BY359">
        <v>100</v>
      </c>
      <c r="CP359" s="49"/>
    </row>
    <row r="360" spans="2:94" x14ac:dyDescent="0.25">
      <c r="B360" t="s">
        <v>506</v>
      </c>
      <c r="C360" t="s">
        <v>119</v>
      </c>
      <c r="D360" t="s">
        <v>230</v>
      </c>
      <c r="E360" t="s">
        <v>231</v>
      </c>
      <c r="F360" s="61">
        <v>45469</v>
      </c>
      <c r="G360" s="61">
        <v>45499</v>
      </c>
      <c r="L360">
        <v>538</v>
      </c>
      <c r="Q360">
        <v>42.4</v>
      </c>
      <c r="R360">
        <v>42.4</v>
      </c>
      <c r="T360">
        <v>24</v>
      </c>
      <c r="U360">
        <v>1.53</v>
      </c>
      <c r="W360">
        <v>2.0099999999999998</v>
      </c>
      <c r="X360">
        <v>1.36</v>
      </c>
      <c r="Y360">
        <v>0.75</v>
      </c>
      <c r="AB360">
        <v>7.9</v>
      </c>
      <c r="AC360">
        <v>2.3199999999999998</v>
      </c>
      <c r="AE360">
        <v>5.74</v>
      </c>
      <c r="AF360"/>
      <c r="AG360">
        <v>0.4</v>
      </c>
      <c r="AH360"/>
      <c r="AI360"/>
      <c r="AJ360">
        <v>16.100000000000001</v>
      </c>
      <c r="AK360"/>
      <c r="AL360">
        <v>0.15</v>
      </c>
      <c r="AR360">
        <v>4.71</v>
      </c>
      <c r="AS360">
        <v>15.4</v>
      </c>
      <c r="AT360"/>
      <c r="AU360"/>
      <c r="AV360"/>
      <c r="AW360"/>
      <c r="AX360">
        <v>3.9</v>
      </c>
      <c r="AY360">
        <v>3.9</v>
      </c>
      <c r="AZ360">
        <v>68.8</v>
      </c>
      <c r="BA360"/>
      <c r="BB360"/>
      <c r="BC360"/>
      <c r="BD360">
        <v>2.9</v>
      </c>
      <c r="BE360"/>
      <c r="BF360">
        <v>2.78</v>
      </c>
      <c r="BG360">
        <v>1</v>
      </c>
      <c r="BH360">
        <v>70.900000000000006</v>
      </c>
      <c r="BI360">
        <v>0.4</v>
      </c>
      <c r="BJ360">
        <v>0.33</v>
      </c>
      <c r="BK360">
        <v>0.33</v>
      </c>
      <c r="BM360">
        <v>5.52</v>
      </c>
      <c r="BN360">
        <v>0.17</v>
      </c>
      <c r="BO360"/>
      <c r="BP360">
        <v>0.16</v>
      </c>
      <c r="BQ360">
        <v>0.99</v>
      </c>
      <c r="BR360">
        <v>0.99</v>
      </c>
      <c r="BS360">
        <v>0.99</v>
      </c>
      <c r="BT360">
        <v>28</v>
      </c>
      <c r="BU360">
        <v>10.7</v>
      </c>
      <c r="BV360">
        <v>11.6</v>
      </c>
      <c r="BW360">
        <v>1.17</v>
      </c>
      <c r="BX360"/>
      <c r="BY360">
        <v>219</v>
      </c>
      <c r="CP360" s="49"/>
    </row>
    <row r="361" spans="2:94" x14ac:dyDescent="0.25">
      <c r="B361" t="s">
        <v>507</v>
      </c>
      <c r="C361" t="s">
        <v>119</v>
      </c>
      <c r="D361" t="s">
        <v>230</v>
      </c>
      <c r="E361" t="s">
        <v>231</v>
      </c>
      <c r="F361" s="61">
        <v>45469</v>
      </c>
      <c r="G361" s="61">
        <v>45499</v>
      </c>
      <c r="L361">
        <v>481</v>
      </c>
      <c r="Q361">
        <v>44.8</v>
      </c>
      <c r="R361">
        <v>44.8</v>
      </c>
      <c r="T361">
        <v>137</v>
      </c>
      <c r="U361">
        <v>2.15</v>
      </c>
      <c r="W361">
        <v>2.72</v>
      </c>
      <c r="X361">
        <v>1.84</v>
      </c>
      <c r="Y361">
        <v>0.56999999999999995</v>
      </c>
      <c r="AB361">
        <v>24</v>
      </c>
      <c r="AC361">
        <v>2.36</v>
      </c>
      <c r="AE361">
        <v>5.34</v>
      </c>
      <c r="AF361"/>
      <c r="AG361">
        <v>0.6</v>
      </c>
      <c r="AH361"/>
      <c r="AI361"/>
      <c r="AJ361">
        <v>10.3</v>
      </c>
      <c r="AK361"/>
      <c r="AL361">
        <v>0.18</v>
      </c>
      <c r="AR361">
        <v>9.1300000000000008</v>
      </c>
      <c r="AS361">
        <v>11.2</v>
      </c>
      <c r="AT361"/>
      <c r="AU361"/>
      <c r="AV361"/>
      <c r="AW361"/>
      <c r="AX361">
        <v>2.71</v>
      </c>
      <c r="AY361">
        <v>2.71</v>
      </c>
      <c r="AZ361">
        <v>41.5</v>
      </c>
      <c r="BA361"/>
      <c r="BB361"/>
      <c r="BC361"/>
      <c r="BD361">
        <v>61.7</v>
      </c>
      <c r="BE361"/>
      <c r="BF361">
        <v>2.15</v>
      </c>
      <c r="BG361">
        <v>1.8</v>
      </c>
      <c r="BH361">
        <v>33.299999999999997</v>
      </c>
      <c r="BI361">
        <v>0.6</v>
      </c>
      <c r="BJ361">
        <v>0.46</v>
      </c>
      <c r="BK361">
        <v>0.46</v>
      </c>
      <c r="BM361">
        <v>6.36</v>
      </c>
      <c r="BN361">
        <v>0.63</v>
      </c>
      <c r="BO361"/>
      <c r="BP361">
        <v>0.27</v>
      </c>
      <c r="BQ361">
        <v>1.59</v>
      </c>
      <c r="BR361">
        <v>1.59</v>
      </c>
      <c r="BS361">
        <v>1.59</v>
      </c>
      <c r="BT361">
        <v>375</v>
      </c>
      <c r="BU361">
        <v>2.2999999999999998</v>
      </c>
      <c r="BV361">
        <v>13.8</v>
      </c>
      <c r="BW361">
        <v>2.14</v>
      </c>
      <c r="BX361"/>
      <c r="BY361">
        <v>188</v>
      </c>
      <c r="CP361" s="49"/>
    </row>
    <row r="362" spans="2:94" x14ac:dyDescent="0.25">
      <c r="B362" t="s">
        <v>508</v>
      </c>
      <c r="C362" t="s">
        <v>119</v>
      </c>
      <c r="D362" t="s">
        <v>230</v>
      </c>
      <c r="E362" t="s">
        <v>231</v>
      </c>
      <c r="F362" s="61">
        <v>45469</v>
      </c>
      <c r="G362" s="61">
        <v>45499</v>
      </c>
      <c r="L362">
        <v>491</v>
      </c>
      <c r="Q362">
        <v>50.7</v>
      </c>
      <c r="R362">
        <v>50.7</v>
      </c>
      <c r="T362">
        <v>150</v>
      </c>
      <c r="U362">
        <v>1.43</v>
      </c>
      <c r="W362">
        <v>6.14</v>
      </c>
      <c r="X362">
        <v>3.73</v>
      </c>
      <c r="Y362">
        <v>1.65</v>
      </c>
      <c r="AB362">
        <v>19.8</v>
      </c>
      <c r="AC362">
        <v>6.95</v>
      </c>
      <c r="AE362">
        <v>3.31</v>
      </c>
      <c r="AF362"/>
      <c r="AG362">
        <v>1.33</v>
      </c>
      <c r="AH362"/>
      <c r="AI362"/>
      <c r="AJ362">
        <v>26.2</v>
      </c>
      <c r="AK362"/>
      <c r="AL362">
        <v>0.59</v>
      </c>
      <c r="AR362">
        <v>5.93</v>
      </c>
      <c r="AS362">
        <v>27.4</v>
      </c>
      <c r="AT362"/>
      <c r="AU362"/>
      <c r="AV362"/>
      <c r="AW362"/>
      <c r="AX362">
        <v>7.17</v>
      </c>
      <c r="AY362">
        <v>7.17</v>
      </c>
      <c r="AZ362">
        <v>39.4</v>
      </c>
      <c r="BA362"/>
      <c r="BB362"/>
      <c r="BC362"/>
      <c r="BD362">
        <v>48.7</v>
      </c>
      <c r="BE362"/>
      <c r="BF362">
        <v>6.28</v>
      </c>
      <c r="BG362">
        <v>1.2</v>
      </c>
      <c r="BH362">
        <v>89.5</v>
      </c>
      <c r="BI362">
        <v>0.5</v>
      </c>
      <c r="BJ362">
        <v>1.1299999999999999</v>
      </c>
      <c r="BK362">
        <v>1.1299999999999999</v>
      </c>
      <c r="BM362">
        <v>4.96</v>
      </c>
      <c r="BN362">
        <v>0.49</v>
      </c>
      <c r="BO362"/>
      <c r="BP362">
        <v>0.64</v>
      </c>
      <c r="BQ362">
        <v>1.18</v>
      </c>
      <c r="BR362">
        <v>1.18</v>
      </c>
      <c r="BS362">
        <v>1.18</v>
      </c>
      <c r="BT362">
        <v>303</v>
      </c>
      <c r="BU362">
        <v>1.2</v>
      </c>
      <c r="BV362">
        <v>33.9</v>
      </c>
      <c r="BW362">
        <v>3.8</v>
      </c>
      <c r="BX362"/>
      <c r="BY362">
        <v>138</v>
      </c>
      <c r="CP362" s="49"/>
    </row>
    <row r="363" spans="2:94" x14ac:dyDescent="0.25">
      <c r="B363" t="s">
        <v>509</v>
      </c>
      <c r="C363" t="s">
        <v>119</v>
      </c>
      <c r="D363" t="s">
        <v>230</v>
      </c>
      <c r="E363" t="s">
        <v>231</v>
      </c>
      <c r="F363" s="61">
        <v>45469</v>
      </c>
      <c r="G363" s="61">
        <v>45499</v>
      </c>
      <c r="L363">
        <v>390</v>
      </c>
      <c r="Q363">
        <v>33.200000000000003</v>
      </c>
      <c r="R363">
        <v>33.200000000000003</v>
      </c>
      <c r="T363">
        <v>130</v>
      </c>
      <c r="U363">
        <v>1.04</v>
      </c>
      <c r="W363">
        <v>4.62</v>
      </c>
      <c r="X363">
        <v>3.31</v>
      </c>
      <c r="Y363">
        <v>1.1000000000000001</v>
      </c>
      <c r="AB363">
        <v>18.5</v>
      </c>
      <c r="AC363">
        <v>4.6900000000000004</v>
      </c>
      <c r="AE363">
        <v>3.33</v>
      </c>
      <c r="AF363"/>
      <c r="AG363">
        <v>1.06</v>
      </c>
      <c r="AH363"/>
      <c r="AI363"/>
      <c r="AJ363">
        <v>15.9</v>
      </c>
      <c r="AK363"/>
      <c r="AL363">
        <v>0.56999999999999995</v>
      </c>
      <c r="AR363">
        <v>6.23</v>
      </c>
      <c r="AS363">
        <v>17.100000000000001</v>
      </c>
      <c r="AT363"/>
      <c r="AU363"/>
      <c r="AV363"/>
      <c r="AW363"/>
      <c r="AX363">
        <v>4.26</v>
      </c>
      <c r="AY363">
        <v>4.26</v>
      </c>
      <c r="AZ363">
        <v>32.700000000000003</v>
      </c>
      <c r="BA363"/>
      <c r="BB363"/>
      <c r="BC363"/>
      <c r="BD363">
        <v>49.8</v>
      </c>
      <c r="BE363"/>
      <c r="BF363">
        <v>3.99</v>
      </c>
      <c r="BG363">
        <v>1.5</v>
      </c>
      <c r="BH363">
        <v>101.5</v>
      </c>
      <c r="BI363">
        <v>0.4</v>
      </c>
      <c r="BJ363">
        <v>0.71</v>
      </c>
      <c r="BK363">
        <v>0.71</v>
      </c>
      <c r="BM363">
        <v>4.22</v>
      </c>
      <c r="BN363">
        <v>0.48</v>
      </c>
      <c r="BO363"/>
      <c r="BP363">
        <v>0.46</v>
      </c>
      <c r="BQ363">
        <v>1.01</v>
      </c>
      <c r="BR363">
        <v>1.01</v>
      </c>
      <c r="BS363">
        <v>1.01</v>
      </c>
      <c r="BT363">
        <v>278</v>
      </c>
      <c r="BU363">
        <v>5</v>
      </c>
      <c r="BV363">
        <v>29.9</v>
      </c>
      <c r="BW363">
        <v>2.94</v>
      </c>
      <c r="BX363"/>
      <c r="BY363">
        <v>122</v>
      </c>
      <c r="CP363" s="49"/>
    </row>
    <row r="364" spans="2:94" x14ac:dyDescent="0.25">
      <c r="B364" t="s">
        <v>510</v>
      </c>
      <c r="C364" t="s">
        <v>119</v>
      </c>
      <c r="D364" t="s">
        <v>230</v>
      </c>
      <c r="E364" t="s">
        <v>231</v>
      </c>
      <c r="F364" s="61">
        <v>45469</v>
      </c>
      <c r="G364" s="61">
        <v>45499</v>
      </c>
      <c r="L364">
        <v>701</v>
      </c>
      <c r="Q364">
        <v>93</v>
      </c>
      <c r="R364">
        <v>93</v>
      </c>
      <c r="T364">
        <v>65</v>
      </c>
      <c r="U364">
        <v>6.01</v>
      </c>
      <c r="W364">
        <v>6.05</v>
      </c>
      <c r="X364">
        <v>2.96</v>
      </c>
      <c r="Y364">
        <v>1.44</v>
      </c>
      <c r="AB364">
        <v>19.600000000000001</v>
      </c>
      <c r="AC364">
        <v>7.07</v>
      </c>
      <c r="AE364">
        <v>6.54</v>
      </c>
      <c r="AF364"/>
      <c r="AG364">
        <v>1.3</v>
      </c>
      <c r="AH364"/>
      <c r="AI364"/>
      <c r="AJ364">
        <v>42.9</v>
      </c>
      <c r="AK364"/>
      <c r="AL364">
        <v>0.46</v>
      </c>
      <c r="AR364">
        <v>13.1</v>
      </c>
      <c r="AS364">
        <v>40.4</v>
      </c>
      <c r="AT364"/>
      <c r="AU364"/>
      <c r="AV364"/>
      <c r="AW364"/>
      <c r="AX364">
        <v>9.9700000000000006</v>
      </c>
      <c r="AY364">
        <v>9.9700000000000006</v>
      </c>
      <c r="AZ364">
        <v>144</v>
      </c>
      <c r="BA364"/>
      <c r="BB364"/>
      <c r="BC364"/>
      <c r="BD364">
        <v>14.9</v>
      </c>
      <c r="BE364"/>
      <c r="BF364">
        <v>6.43</v>
      </c>
      <c r="BG364">
        <v>2.5</v>
      </c>
      <c r="BH364">
        <v>67</v>
      </c>
      <c r="BI364">
        <v>1</v>
      </c>
      <c r="BJ364">
        <v>0.98</v>
      </c>
      <c r="BK364">
        <v>0.98</v>
      </c>
      <c r="BM364">
        <v>14.55</v>
      </c>
      <c r="BN364">
        <v>0.44</v>
      </c>
      <c r="BO364"/>
      <c r="BP364">
        <v>0.47</v>
      </c>
      <c r="BQ364">
        <v>3.49</v>
      </c>
      <c r="BR364">
        <v>3.49</v>
      </c>
      <c r="BS364">
        <v>3.49</v>
      </c>
      <c r="BT364">
        <v>93</v>
      </c>
      <c r="BU364">
        <v>3.5</v>
      </c>
      <c r="BV364">
        <v>36.200000000000003</v>
      </c>
      <c r="BW364">
        <v>3.13</v>
      </c>
      <c r="BX364"/>
      <c r="BY364">
        <v>254</v>
      </c>
      <c r="CP364" s="49"/>
    </row>
    <row r="365" spans="2:94" x14ac:dyDescent="0.25">
      <c r="B365" t="s">
        <v>511</v>
      </c>
      <c r="C365" t="s">
        <v>119</v>
      </c>
      <c r="D365" t="s">
        <v>230</v>
      </c>
      <c r="E365" t="s">
        <v>231</v>
      </c>
      <c r="F365" s="61">
        <v>45469</v>
      </c>
      <c r="G365" s="61">
        <v>45499</v>
      </c>
      <c r="L365">
        <v>739</v>
      </c>
      <c r="Q365">
        <v>98.7</v>
      </c>
      <c r="R365">
        <v>98.7</v>
      </c>
      <c r="T365">
        <v>75</v>
      </c>
      <c r="U365">
        <v>6.33</v>
      </c>
      <c r="W365">
        <v>6.11</v>
      </c>
      <c r="X365">
        <v>3.95</v>
      </c>
      <c r="Y365">
        <v>1.66</v>
      </c>
      <c r="AB365">
        <v>24.1</v>
      </c>
      <c r="AC365">
        <v>6.85</v>
      </c>
      <c r="AE365">
        <v>8.7899999999999991</v>
      </c>
      <c r="AF365"/>
      <c r="AG365">
        <v>1.28</v>
      </c>
      <c r="AH365"/>
      <c r="AI365"/>
      <c r="AJ365">
        <v>45.5</v>
      </c>
      <c r="AK365"/>
      <c r="AL365">
        <v>0.6</v>
      </c>
      <c r="AR365">
        <v>16.100000000000001</v>
      </c>
      <c r="AS365">
        <v>41.9</v>
      </c>
      <c r="AT365"/>
      <c r="AU365"/>
      <c r="AV365"/>
      <c r="AW365"/>
      <c r="AX365">
        <v>10.6</v>
      </c>
      <c r="AY365">
        <v>10.6</v>
      </c>
      <c r="AZ365">
        <v>154</v>
      </c>
      <c r="BA365"/>
      <c r="BB365"/>
      <c r="BC365"/>
      <c r="BD365">
        <v>18.5</v>
      </c>
      <c r="BE365"/>
      <c r="BF365">
        <v>8.5500000000000007</v>
      </c>
      <c r="BG365">
        <v>3.4</v>
      </c>
      <c r="BH365">
        <v>54.2</v>
      </c>
      <c r="BI365">
        <v>1.3</v>
      </c>
      <c r="BJ365">
        <v>1.03</v>
      </c>
      <c r="BK365">
        <v>1.03</v>
      </c>
      <c r="BM365">
        <v>15.9</v>
      </c>
      <c r="BN365">
        <v>0.52</v>
      </c>
      <c r="BO365"/>
      <c r="BP365">
        <v>0.64</v>
      </c>
      <c r="BQ365">
        <v>3.95</v>
      </c>
      <c r="BR365">
        <v>3.95</v>
      </c>
      <c r="BS365">
        <v>3.95</v>
      </c>
      <c r="BT365">
        <v>102</v>
      </c>
      <c r="BU365">
        <v>2.6</v>
      </c>
      <c r="BV365">
        <v>37.799999999999997</v>
      </c>
      <c r="BW365">
        <v>3.79</v>
      </c>
      <c r="BX365"/>
      <c r="BY365">
        <v>334</v>
      </c>
      <c r="CP365" s="49"/>
    </row>
    <row r="366" spans="2:94" x14ac:dyDescent="0.25">
      <c r="B366" t="s">
        <v>512</v>
      </c>
      <c r="C366" t="s">
        <v>119</v>
      </c>
      <c r="D366" t="s">
        <v>230</v>
      </c>
      <c r="E366" t="s">
        <v>231</v>
      </c>
      <c r="F366" s="61">
        <v>45469</v>
      </c>
      <c r="G366" s="61">
        <v>45499</v>
      </c>
      <c r="L366">
        <v>673</v>
      </c>
      <c r="Q366">
        <v>63.4</v>
      </c>
      <c r="R366">
        <v>63.4</v>
      </c>
      <c r="T366">
        <v>42</v>
      </c>
      <c r="U366">
        <v>1.59</v>
      </c>
      <c r="W366">
        <v>3.04</v>
      </c>
      <c r="X366">
        <v>2.12</v>
      </c>
      <c r="Y366">
        <v>0.84</v>
      </c>
      <c r="AB366">
        <v>10.1</v>
      </c>
      <c r="AC366">
        <v>3.83</v>
      </c>
      <c r="AE366">
        <v>9.09</v>
      </c>
      <c r="AF366"/>
      <c r="AG366">
        <v>0.72</v>
      </c>
      <c r="AH366"/>
      <c r="AI366"/>
      <c r="AJ366">
        <v>28</v>
      </c>
      <c r="AK366"/>
      <c r="AL366">
        <v>0.27</v>
      </c>
      <c r="AR366">
        <v>9.2799999999999994</v>
      </c>
      <c r="AS366">
        <v>23.4</v>
      </c>
      <c r="AT366"/>
      <c r="AU366"/>
      <c r="AV366"/>
      <c r="AW366"/>
      <c r="AX366">
        <v>6.44</v>
      </c>
      <c r="AY366">
        <v>6.44</v>
      </c>
      <c r="AZ366">
        <v>78.900000000000006</v>
      </c>
      <c r="BA366"/>
      <c r="BB366"/>
      <c r="BC366"/>
      <c r="BD366">
        <v>5.8</v>
      </c>
      <c r="BE366"/>
      <c r="BF366">
        <v>5.63</v>
      </c>
      <c r="BG366">
        <v>1.6</v>
      </c>
      <c r="BH366">
        <v>97.1</v>
      </c>
      <c r="BI366">
        <v>0.7</v>
      </c>
      <c r="BJ366">
        <v>0.54</v>
      </c>
      <c r="BK366">
        <v>0.54</v>
      </c>
      <c r="BM366">
        <v>11.8</v>
      </c>
      <c r="BN366">
        <v>0.33</v>
      </c>
      <c r="BO366"/>
      <c r="BP366">
        <v>0.28999999999999998</v>
      </c>
      <c r="BQ366">
        <v>2.04</v>
      </c>
      <c r="BR366">
        <v>2.04</v>
      </c>
      <c r="BS366">
        <v>2.04</v>
      </c>
      <c r="BT366">
        <v>44</v>
      </c>
      <c r="BU366">
        <v>5.5</v>
      </c>
      <c r="BV366">
        <v>19.600000000000001</v>
      </c>
      <c r="BW366">
        <v>1.6</v>
      </c>
      <c r="BX366"/>
      <c r="BY366">
        <v>385</v>
      </c>
      <c r="CP366" s="49"/>
    </row>
    <row r="367" spans="2:94" x14ac:dyDescent="0.25">
      <c r="B367" t="s">
        <v>513</v>
      </c>
      <c r="C367" t="s">
        <v>119</v>
      </c>
      <c r="D367" t="s">
        <v>230</v>
      </c>
      <c r="E367" t="s">
        <v>231</v>
      </c>
      <c r="F367" s="61">
        <v>45469</v>
      </c>
      <c r="G367" s="61">
        <v>45499</v>
      </c>
      <c r="L367">
        <v>286</v>
      </c>
      <c r="Q367">
        <v>24.4</v>
      </c>
      <c r="R367">
        <v>24.4</v>
      </c>
      <c r="T367">
        <v>109</v>
      </c>
      <c r="U367">
        <v>1.59</v>
      </c>
      <c r="W367">
        <v>1.86</v>
      </c>
      <c r="X367">
        <v>1.41</v>
      </c>
      <c r="Y367">
        <v>0.49</v>
      </c>
      <c r="AB367">
        <v>23.5</v>
      </c>
      <c r="AC367">
        <v>1.84</v>
      </c>
      <c r="AE367">
        <v>4.49</v>
      </c>
      <c r="AF367"/>
      <c r="AG367">
        <v>0.52</v>
      </c>
      <c r="AH367"/>
      <c r="AI367"/>
      <c r="AJ367">
        <v>12</v>
      </c>
      <c r="AK367"/>
      <c r="AL367">
        <v>0.22</v>
      </c>
      <c r="AR367">
        <v>8.0399999999999991</v>
      </c>
      <c r="AS367">
        <v>10.3</v>
      </c>
      <c r="AT367"/>
      <c r="AU367"/>
      <c r="AV367"/>
      <c r="AW367"/>
      <c r="AX367">
        <v>2.56</v>
      </c>
      <c r="AY367">
        <v>2.56</v>
      </c>
      <c r="AZ367">
        <v>22.7</v>
      </c>
      <c r="BA367"/>
      <c r="BB367"/>
      <c r="BC367"/>
      <c r="BD367">
        <v>64.7</v>
      </c>
      <c r="BE367"/>
      <c r="BF367">
        <v>2.23</v>
      </c>
      <c r="BG367">
        <v>2.1</v>
      </c>
      <c r="BH367">
        <v>21.4</v>
      </c>
      <c r="BI367">
        <v>0.6</v>
      </c>
      <c r="BJ367">
        <v>0.3</v>
      </c>
      <c r="BK367">
        <v>0.3</v>
      </c>
      <c r="BM367">
        <v>6.1</v>
      </c>
      <c r="BN367">
        <v>0.59</v>
      </c>
      <c r="BO367"/>
      <c r="BP367">
        <v>0.2</v>
      </c>
      <c r="BQ367">
        <v>1.56</v>
      </c>
      <c r="BR367">
        <v>1.56</v>
      </c>
      <c r="BS367">
        <v>1.56</v>
      </c>
      <c r="BT367">
        <v>276</v>
      </c>
      <c r="BU367">
        <v>1.9</v>
      </c>
      <c r="BV367">
        <v>13.7</v>
      </c>
      <c r="BW367">
        <v>1.57</v>
      </c>
      <c r="BX367"/>
      <c r="BY367">
        <v>165</v>
      </c>
      <c r="CP367" s="49"/>
    </row>
    <row r="368" spans="2:94" x14ac:dyDescent="0.25">
      <c r="B368" t="s">
        <v>514</v>
      </c>
      <c r="C368" t="s">
        <v>119</v>
      </c>
      <c r="D368" t="s">
        <v>230</v>
      </c>
      <c r="E368" t="s">
        <v>231</v>
      </c>
      <c r="F368" s="61">
        <v>45469</v>
      </c>
      <c r="G368" s="61">
        <v>45499</v>
      </c>
      <c r="L368">
        <v>433</v>
      </c>
      <c r="Q368">
        <v>47.7</v>
      </c>
      <c r="R368">
        <v>47.7</v>
      </c>
      <c r="T368">
        <v>97</v>
      </c>
      <c r="U368">
        <v>2.38</v>
      </c>
      <c r="W368">
        <v>2.78</v>
      </c>
      <c r="X368">
        <v>1.79</v>
      </c>
      <c r="Y368">
        <v>0.81</v>
      </c>
      <c r="AB368">
        <v>24.1</v>
      </c>
      <c r="AC368">
        <v>2.97</v>
      </c>
      <c r="AE368">
        <v>4.45</v>
      </c>
      <c r="AF368"/>
      <c r="AG368">
        <v>0.61</v>
      </c>
      <c r="AH368"/>
      <c r="AI368"/>
      <c r="AJ368">
        <v>15.6</v>
      </c>
      <c r="AK368"/>
      <c r="AL368">
        <v>0.33</v>
      </c>
      <c r="AR368">
        <v>7.77</v>
      </c>
      <c r="AS368">
        <v>12.8</v>
      </c>
      <c r="AT368"/>
      <c r="AU368"/>
      <c r="AV368"/>
      <c r="AW368"/>
      <c r="AX368">
        <v>3.45</v>
      </c>
      <c r="AY368">
        <v>3.45</v>
      </c>
      <c r="AZ368">
        <v>37.5</v>
      </c>
      <c r="BA368"/>
      <c r="BB368"/>
      <c r="BC368"/>
      <c r="BD368">
        <v>60.5</v>
      </c>
      <c r="BE368"/>
      <c r="BF368">
        <v>2.59</v>
      </c>
      <c r="BG368">
        <v>3</v>
      </c>
      <c r="BH368">
        <v>25.8</v>
      </c>
      <c r="BI368">
        <v>0.6</v>
      </c>
      <c r="BJ368">
        <v>0.51</v>
      </c>
      <c r="BK368">
        <v>0.51</v>
      </c>
      <c r="BM368">
        <v>6.28</v>
      </c>
      <c r="BN368">
        <v>0.57999999999999996</v>
      </c>
      <c r="BO368"/>
      <c r="BP368">
        <v>0.32</v>
      </c>
      <c r="BQ368">
        <v>1.56</v>
      </c>
      <c r="BR368">
        <v>1.56</v>
      </c>
      <c r="BS368">
        <v>1.56</v>
      </c>
      <c r="BT368">
        <v>271</v>
      </c>
      <c r="BU368">
        <v>3.9</v>
      </c>
      <c r="BV368">
        <v>16.600000000000001</v>
      </c>
      <c r="BW368">
        <v>1.79</v>
      </c>
      <c r="BX368"/>
      <c r="BY368">
        <v>167</v>
      </c>
      <c r="CP368" s="49"/>
    </row>
    <row r="369" spans="2:94" x14ac:dyDescent="0.25">
      <c r="B369" t="s">
        <v>515</v>
      </c>
      <c r="C369" t="s">
        <v>119</v>
      </c>
      <c r="D369" t="s">
        <v>230</v>
      </c>
      <c r="E369" t="s">
        <v>231</v>
      </c>
      <c r="F369" s="61">
        <v>45469</v>
      </c>
      <c r="G369" s="61">
        <v>45499</v>
      </c>
      <c r="L369">
        <v>587</v>
      </c>
      <c r="Q369">
        <v>45.6</v>
      </c>
      <c r="R369">
        <v>45.6</v>
      </c>
      <c r="T369">
        <v>116</v>
      </c>
      <c r="U369">
        <v>2.8</v>
      </c>
      <c r="W369">
        <v>3.87</v>
      </c>
      <c r="X369">
        <v>3.01</v>
      </c>
      <c r="Y369">
        <v>1.28</v>
      </c>
      <c r="AB369">
        <v>23.7</v>
      </c>
      <c r="AC369">
        <v>4.58</v>
      </c>
      <c r="AE369">
        <v>3.45</v>
      </c>
      <c r="AF369"/>
      <c r="AG369">
        <v>0.93</v>
      </c>
      <c r="AH369"/>
      <c r="AI369"/>
      <c r="AJ369">
        <v>20.2</v>
      </c>
      <c r="AK369"/>
      <c r="AL369">
        <v>0.41</v>
      </c>
      <c r="AR369">
        <v>7.18</v>
      </c>
      <c r="AS369">
        <v>19.7</v>
      </c>
      <c r="AT369"/>
      <c r="AU369"/>
      <c r="AV369"/>
      <c r="AW369"/>
      <c r="AX369">
        <v>5.1100000000000003</v>
      </c>
      <c r="AY369">
        <v>5.1100000000000003</v>
      </c>
      <c r="AZ369">
        <v>40.5</v>
      </c>
      <c r="BA369"/>
      <c r="BB369"/>
      <c r="BC369"/>
      <c r="BD369">
        <v>66.2</v>
      </c>
      <c r="BE369"/>
      <c r="BF369">
        <v>4.51</v>
      </c>
      <c r="BG369">
        <v>1.2</v>
      </c>
      <c r="BH369">
        <v>35.700000000000003</v>
      </c>
      <c r="BI369">
        <v>0.5</v>
      </c>
      <c r="BJ369">
        <v>0.76</v>
      </c>
      <c r="BK369">
        <v>0.76</v>
      </c>
      <c r="BM369">
        <v>5.2</v>
      </c>
      <c r="BN369">
        <v>0.54</v>
      </c>
      <c r="BO369"/>
      <c r="BP369">
        <v>0.44</v>
      </c>
      <c r="BQ369">
        <v>1.32</v>
      </c>
      <c r="BR369">
        <v>1.32</v>
      </c>
      <c r="BS369">
        <v>1.32</v>
      </c>
      <c r="BT369">
        <v>266</v>
      </c>
      <c r="BU369">
        <v>1</v>
      </c>
      <c r="BV369">
        <v>25.7</v>
      </c>
      <c r="BW369">
        <v>2.86</v>
      </c>
      <c r="BX369"/>
      <c r="BY369">
        <v>143</v>
      </c>
      <c r="CP369" s="49"/>
    </row>
    <row r="370" spans="2:94" x14ac:dyDescent="0.25">
      <c r="B370" t="s">
        <v>516</v>
      </c>
      <c r="C370" t="s">
        <v>119</v>
      </c>
      <c r="D370" t="s">
        <v>230</v>
      </c>
      <c r="E370" t="s">
        <v>231</v>
      </c>
      <c r="F370" s="61">
        <v>45469</v>
      </c>
      <c r="G370" s="61">
        <v>45499</v>
      </c>
      <c r="L370">
        <v>572</v>
      </c>
      <c r="Q370">
        <v>43.5</v>
      </c>
      <c r="R370">
        <v>43.5</v>
      </c>
      <c r="T370">
        <v>131</v>
      </c>
      <c r="U370">
        <v>2.7</v>
      </c>
      <c r="W370">
        <v>5.0599999999999996</v>
      </c>
      <c r="X370">
        <v>3.4</v>
      </c>
      <c r="Y370">
        <v>1.1599999999999999</v>
      </c>
      <c r="AB370">
        <v>22.7</v>
      </c>
      <c r="AC370">
        <v>5.12</v>
      </c>
      <c r="AE370">
        <v>3.91</v>
      </c>
      <c r="AF370"/>
      <c r="AG370">
        <v>1.17</v>
      </c>
      <c r="AH370"/>
      <c r="AI370"/>
      <c r="AJ370">
        <v>21.8</v>
      </c>
      <c r="AK370"/>
      <c r="AL370">
        <v>0.52</v>
      </c>
      <c r="AR370">
        <v>6.87</v>
      </c>
      <c r="AS370">
        <v>21.2</v>
      </c>
      <c r="AT370"/>
      <c r="AU370"/>
      <c r="AV370"/>
      <c r="AW370"/>
      <c r="AX370">
        <v>5.61</v>
      </c>
      <c r="AY370">
        <v>5.61</v>
      </c>
      <c r="AZ370">
        <v>44.3</v>
      </c>
      <c r="BA370"/>
      <c r="BB370"/>
      <c r="BC370"/>
      <c r="BD370">
        <v>65.400000000000006</v>
      </c>
      <c r="BE370"/>
      <c r="BF370">
        <v>5.04</v>
      </c>
      <c r="BG370">
        <v>1.6</v>
      </c>
      <c r="BH370">
        <v>33.5</v>
      </c>
      <c r="BI370">
        <v>0.5</v>
      </c>
      <c r="BJ370">
        <v>0.8</v>
      </c>
      <c r="BK370">
        <v>0.8</v>
      </c>
      <c r="BM370">
        <v>5.0999999999999996</v>
      </c>
      <c r="BN370">
        <v>0.55000000000000004</v>
      </c>
      <c r="BO370"/>
      <c r="BP370">
        <v>0.52</v>
      </c>
      <c r="BQ370">
        <v>1.3</v>
      </c>
      <c r="BR370">
        <v>1.3</v>
      </c>
      <c r="BS370">
        <v>1.3</v>
      </c>
      <c r="BT370">
        <v>226</v>
      </c>
      <c r="BU370">
        <v>1.1000000000000001</v>
      </c>
      <c r="BV370">
        <v>31.2</v>
      </c>
      <c r="BW370">
        <v>3.57</v>
      </c>
      <c r="BX370"/>
      <c r="BY370">
        <v>140</v>
      </c>
      <c r="CP370" s="49"/>
    </row>
    <row r="371" spans="2:94" x14ac:dyDescent="0.25">
      <c r="B371" t="s">
        <v>517</v>
      </c>
      <c r="C371" t="s">
        <v>119</v>
      </c>
      <c r="D371" t="s">
        <v>230</v>
      </c>
      <c r="E371" t="s">
        <v>231</v>
      </c>
      <c r="F371" s="61">
        <v>45469</v>
      </c>
      <c r="G371" s="61">
        <v>45499</v>
      </c>
      <c r="L371">
        <v>485</v>
      </c>
      <c r="Q371">
        <v>46.3</v>
      </c>
      <c r="R371">
        <v>46.3</v>
      </c>
      <c r="T371">
        <v>122</v>
      </c>
      <c r="U371">
        <v>2.06</v>
      </c>
      <c r="W371">
        <v>5</v>
      </c>
      <c r="X371">
        <v>3.07</v>
      </c>
      <c r="Y371">
        <v>1.18</v>
      </c>
      <c r="AB371">
        <v>21.9</v>
      </c>
      <c r="AC371">
        <v>4.92</v>
      </c>
      <c r="AE371">
        <v>3.74</v>
      </c>
      <c r="AF371"/>
      <c r="AG371">
        <v>1.1599999999999999</v>
      </c>
      <c r="AH371"/>
      <c r="AI371"/>
      <c r="AJ371">
        <v>18.2</v>
      </c>
      <c r="AK371"/>
      <c r="AL371">
        <v>0.52</v>
      </c>
      <c r="AR371">
        <v>7.09</v>
      </c>
      <c r="AS371">
        <v>19</v>
      </c>
      <c r="AT371"/>
      <c r="AU371"/>
      <c r="AV371"/>
      <c r="AW371"/>
      <c r="AX371">
        <v>5.1100000000000003</v>
      </c>
      <c r="AY371">
        <v>5.1100000000000003</v>
      </c>
      <c r="AZ371">
        <v>49.3</v>
      </c>
      <c r="BA371"/>
      <c r="BB371"/>
      <c r="BC371"/>
      <c r="BD371">
        <v>55.8</v>
      </c>
      <c r="BE371"/>
      <c r="BF371">
        <v>4.08</v>
      </c>
      <c r="BG371">
        <v>1.7</v>
      </c>
      <c r="BH371">
        <v>32</v>
      </c>
      <c r="BI371">
        <v>0.5</v>
      </c>
      <c r="BJ371">
        <v>0.86</v>
      </c>
      <c r="BK371">
        <v>0.86</v>
      </c>
      <c r="BM371">
        <v>5.49</v>
      </c>
      <c r="BN371">
        <v>0.55000000000000004</v>
      </c>
      <c r="BO371"/>
      <c r="BP371">
        <v>0.53</v>
      </c>
      <c r="BQ371">
        <v>1.35</v>
      </c>
      <c r="BR371">
        <v>1.35</v>
      </c>
      <c r="BS371">
        <v>1.35</v>
      </c>
      <c r="BT371">
        <v>217</v>
      </c>
      <c r="BU371">
        <v>1</v>
      </c>
      <c r="BV371">
        <v>32.5</v>
      </c>
      <c r="BW371">
        <v>3.19</v>
      </c>
      <c r="BX371"/>
      <c r="BY371">
        <v>145</v>
      </c>
      <c r="CP371" s="49"/>
    </row>
    <row r="372" spans="2:94" x14ac:dyDescent="0.25">
      <c r="B372" t="s">
        <v>518</v>
      </c>
      <c r="C372" t="s">
        <v>119</v>
      </c>
      <c r="D372" t="s">
        <v>230</v>
      </c>
      <c r="E372" t="s">
        <v>231</v>
      </c>
      <c r="F372" s="61">
        <v>45469</v>
      </c>
      <c r="G372" s="61">
        <v>45499</v>
      </c>
      <c r="L372">
        <v>772</v>
      </c>
      <c r="Q372">
        <v>67.599999999999994</v>
      </c>
      <c r="R372">
        <v>67.599999999999994</v>
      </c>
      <c r="T372">
        <v>87</v>
      </c>
      <c r="U372">
        <v>2.15</v>
      </c>
      <c r="W372">
        <v>4.55</v>
      </c>
      <c r="X372">
        <v>3.34</v>
      </c>
      <c r="Y372">
        <v>1.04</v>
      </c>
      <c r="AB372">
        <v>16.2</v>
      </c>
      <c r="AC372">
        <v>4.87</v>
      </c>
      <c r="AE372">
        <v>8.2899999999999991</v>
      </c>
      <c r="AF372"/>
      <c r="AG372">
        <v>1.07</v>
      </c>
      <c r="AH372"/>
      <c r="AI372"/>
      <c r="AJ372">
        <v>29.4</v>
      </c>
      <c r="AK372"/>
      <c r="AL372">
        <v>0.43</v>
      </c>
      <c r="AR372">
        <v>8.7200000000000006</v>
      </c>
      <c r="AS372">
        <v>26.8</v>
      </c>
      <c r="AT372"/>
      <c r="AU372"/>
      <c r="AV372"/>
      <c r="AW372"/>
      <c r="AX372">
        <v>7.02</v>
      </c>
      <c r="AY372">
        <v>7.02</v>
      </c>
      <c r="AZ372">
        <v>94</v>
      </c>
      <c r="BA372"/>
      <c r="BB372"/>
      <c r="BC372"/>
      <c r="BD372">
        <v>25.7</v>
      </c>
      <c r="BE372"/>
      <c r="BF372">
        <v>6.06</v>
      </c>
      <c r="BG372">
        <v>2.1</v>
      </c>
      <c r="BH372">
        <v>78.5</v>
      </c>
      <c r="BI372">
        <v>0.6</v>
      </c>
      <c r="BJ372">
        <v>0.89</v>
      </c>
      <c r="BK372">
        <v>0.89</v>
      </c>
      <c r="BM372">
        <v>10.45</v>
      </c>
      <c r="BN372">
        <v>0.42</v>
      </c>
      <c r="BO372"/>
      <c r="BP372">
        <v>0.51</v>
      </c>
      <c r="BQ372">
        <v>2.1800000000000002</v>
      </c>
      <c r="BR372">
        <v>2.1800000000000002</v>
      </c>
      <c r="BS372">
        <v>2.1800000000000002</v>
      </c>
      <c r="BT372">
        <v>164</v>
      </c>
      <c r="BU372">
        <v>1.3</v>
      </c>
      <c r="BV372">
        <v>28.4</v>
      </c>
      <c r="BW372">
        <v>3.18</v>
      </c>
      <c r="BX372"/>
      <c r="BY372">
        <v>314</v>
      </c>
      <c r="CP372" s="49"/>
    </row>
    <row r="373" spans="2:94" x14ac:dyDescent="0.25">
      <c r="B373" t="s">
        <v>519</v>
      </c>
      <c r="C373" t="s">
        <v>119</v>
      </c>
      <c r="D373" t="s">
        <v>230</v>
      </c>
      <c r="E373" t="s">
        <v>231</v>
      </c>
      <c r="F373" s="61">
        <v>45469</v>
      </c>
      <c r="G373" s="61">
        <v>45499</v>
      </c>
      <c r="L373">
        <v>1555</v>
      </c>
      <c r="Q373">
        <v>146.5</v>
      </c>
      <c r="R373">
        <v>146.5</v>
      </c>
      <c r="T373">
        <v>111</v>
      </c>
      <c r="U373">
        <v>4.9800000000000004</v>
      </c>
      <c r="W373">
        <v>8.19</v>
      </c>
      <c r="X373">
        <v>5.52</v>
      </c>
      <c r="Y373">
        <v>2.44</v>
      </c>
      <c r="AB373">
        <v>33.700000000000003</v>
      </c>
      <c r="AC373">
        <v>10.1</v>
      </c>
      <c r="AE373">
        <v>21.1</v>
      </c>
      <c r="AF373"/>
      <c r="AG373">
        <v>1.64</v>
      </c>
      <c r="AH373"/>
      <c r="AI373"/>
      <c r="AJ373">
        <v>67.599999999999994</v>
      </c>
      <c r="AK373"/>
      <c r="AL373">
        <v>0.81</v>
      </c>
      <c r="AR373">
        <v>23.8</v>
      </c>
      <c r="AS373">
        <v>61.1</v>
      </c>
      <c r="AT373"/>
      <c r="AU373"/>
      <c r="AV373"/>
      <c r="AW373"/>
      <c r="AX373">
        <v>16.100000000000001</v>
      </c>
      <c r="AY373">
        <v>16.100000000000001</v>
      </c>
      <c r="AZ373">
        <v>226</v>
      </c>
      <c r="BA373"/>
      <c r="BB373"/>
      <c r="BC373"/>
      <c r="BD373">
        <v>24.8</v>
      </c>
      <c r="BE373"/>
      <c r="BF373">
        <v>11.35</v>
      </c>
      <c r="BG373">
        <v>4</v>
      </c>
      <c r="BH373">
        <v>189</v>
      </c>
      <c r="BI373">
        <v>1.7</v>
      </c>
      <c r="BJ373">
        <v>1.57</v>
      </c>
      <c r="BK373">
        <v>1.57</v>
      </c>
      <c r="BM373">
        <v>25.1</v>
      </c>
      <c r="BN373">
        <v>0.81</v>
      </c>
      <c r="BO373"/>
      <c r="BP373">
        <v>0.79</v>
      </c>
      <c r="BQ373">
        <v>4.88</v>
      </c>
      <c r="BR373">
        <v>4.88</v>
      </c>
      <c r="BS373">
        <v>4.88</v>
      </c>
      <c r="BT373">
        <v>176</v>
      </c>
      <c r="BU373">
        <v>4.5999999999999996</v>
      </c>
      <c r="BV373">
        <v>51.6</v>
      </c>
      <c r="BW373">
        <v>4.8</v>
      </c>
      <c r="BX373"/>
      <c r="BY373">
        <v>822</v>
      </c>
      <c r="CP373" s="49"/>
    </row>
    <row r="374" spans="2:94" x14ac:dyDescent="0.25">
      <c r="B374" t="s">
        <v>520</v>
      </c>
      <c r="C374" t="s">
        <v>119</v>
      </c>
      <c r="D374" t="s">
        <v>230</v>
      </c>
      <c r="E374" t="s">
        <v>231</v>
      </c>
      <c r="F374" s="61">
        <v>45469</v>
      </c>
      <c r="G374" s="61">
        <v>45499</v>
      </c>
      <c r="L374">
        <v>733</v>
      </c>
      <c r="Q374">
        <v>72.8</v>
      </c>
      <c r="R374">
        <v>72.8</v>
      </c>
      <c r="T374">
        <v>60</v>
      </c>
      <c r="U374">
        <v>2.4300000000000002</v>
      </c>
      <c r="W374">
        <v>4.2699999999999996</v>
      </c>
      <c r="X374">
        <v>2.7</v>
      </c>
      <c r="Y374">
        <v>1.27</v>
      </c>
      <c r="AB374">
        <v>14.6</v>
      </c>
      <c r="AC374">
        <v>4.9000000000000004</v>
      </c>
      <c r="AE374">
        <v>12.3</v>
      </c>
      <c r="AF374"/>
      <c r="AG374">
        <v>0.77</v>
      </c>
      <c r="AH374"/>
      <c r="AI374"/>
      <c r="AJ374">
        <v>35.6</v>
      </c>
      <c r="AK374"/>
      <c r="AL374">
        <v>0.51</v>
      </c>
      <c r="AR374">
        <v>9.44</v>
      </c>
      <c r="AS374">
        <v>31.4</v>
      </c>
      <c r="AT374"/>
      <c r="AU374"/>
      <c r="AV374"/>
      <c r="AW374"/>
      <c r="AX374">
        <v>8.3800000000000008</v>
      </c>
      <c r="AY374">
        <v>8.3800000000000008</v>
      </c>
      <c r="AZ374">
        <v>103</v>
      </c>
      <c r="BA374"/>
      <c r="BB374"/>
      <c r="BC374"/>
      <c r="BD374">
        <v>11.8</v>
      </c>
      <c r="BE374"/>
      <c r="BF374">
        <v>5.0999999999999996</v>
      </c>
      <c r="BG374">
        <v>1.8</v>
      </c>
      <c r="BH374">
        <v>93.3</v>
      </c>
      <c r="BI374">
        <v>0.7</v>
      </c>
      <c r="BJ374">
        <v>0.67</v>
      </c>
      <c r="BK374">
        <v>0.67</v>
      </c>
      <c r="BM374">
        <v>15.25</v>
      </c>
      <c r="BN374">
        <v>0.37</v>
      </c>
      <c r="BO374"/>
      <c r="BP374">
        <v>0.38</v>
      </c>
      <c r="BQ374">
        <v>2.78</v>
      </c>
      <c r="BR374">
        <v>2.78</v>
      </c>
      <c r="BS374">
        <v>2.78</v>
      </c>
      <c r="BT374">
        <v>88</v>
      </c>
      <c r="BU374">
        <v>2.7</v>
      </c>
      <c r="BV374">
        <v>24.2</v>
      </c>
      <c r="BW374">
        <v>2.4</v>
      </c>
      <c r="BX374"/>
      <c r="BY374">
        <v>451</v>
      </c>
      <c r="CP374" s="49"/>
    </row>
    <row r="375" spans="2:94" x14ac:dyDescent="0.25">
      <c r="B375" t="s">
        <v>521</v>
      </c>
      <c r="C375" t="s">
        <v>119</v>
      </c>
      <c r="D375" t="s">
        <v>230</v>
      </c>
      <c r="E375" t="s">
        <v>231</v>
      </c>
      <c r="F375" s="61">
        <v>45469</v>
      </c>
      <c r="G375" s="61">
        <v>45499</v>
      </c>
      <c r="L375">
        <v>605</v>
      </c>
      <c r="Q375">
        <v>59.3</v>
      </c>
      <c r="R375">
        <v>59.3</v>
      </c>
      <c r="T375">
        <v>87</v>
      </c>
      <c r="U375">
        <v>3.86</v>
      </c>
      <c r="W375">
        <v>3.83</v>
      </c>
      <c r="X375">
        <v>2.5</v>
      </c>
      <c r="Y375">
        <v>0.93</v>
      </c>
      <c r="AB375">
        <v>21.6</v>
      </c>
      <c r="AC375">
        <v>4.5599999999999996</v>
      </c>
      <c r="AE375">
        <v>8.8699999999999992</v>
      </c>
      <c r="AF375"/>
      <c r="AG375">
        <v>0.87</v>
      </c>
      <c r="AH375"/>
      <c r="AI375"/>
      <c r="AJ375">
        <v>27.8</v>
      </c>
      <c r="AK375"/>
      <c r="AL375">
        <v>0.38</v>
      </c>
      <c r="AR375">
        <v>11.95</v>
      </c>
      <c r="AS375">
        <v>24.4</v>
      </c>
      <c r="AT375"/>
      <c r="AU375"/>
      <c r="AV375"/>
      <c r="AW375"/>
      <c r="AX375">
        <v>6.62</v>
      </c>
      <c r="AY375">
        <v>6.62</v>
      </c>
      <c r="AZ375">
        <v>87.1</v>
      </c>
      <c r="BA375"/>
      <c r="BB375"/>
      <c r="BC375"/>
      <c r="BD375">
        <v>25.7</v>
      </c>
      <c r="BE375"/>
      <c r="BF375">
        <v>4.82</v>
      </c>
      <c r="BG375">
        <v>3</v>
      </c>
      <c r="BH375">
        <v>55.3</v>
      </c>
      <c r="BI375">
        <v>0.9</v>
      </c>
      <c r="BJ375">
        <v>0.69</v>
      </c>
      <c r="BK375">
        <v>0.69</v>
      </c>
      <c r="BM375">
        <v>12.15</v>
      </c>
      <c r="BN375">
        <v>0.53</v>
      </c>
      <c r="BO375"/>
      <c r="BP375">
        <v>0.41</v>
      </c>
      <c r="BQ375">
        <v>2.57</v>
      </c>
      <c r="BR375">
        <v>2.57</v>
      </c>
      <c r="BS375">
        <v>2.57</v>
      </c>
      <c r="BT375">
        <v>162</v>
      </c>
      <c r="BU375">
        <v>2.8</v>
      </c>
      <c r="BV375">
        <v>23.9</v>
      </c>
      <c r="BW375">
        <v>2.98</v>
      </c>
      <c r="BX375"/>
      <c r="BY375">
        <v>377</v>
      </c>
      <c r="CP375" s="49"/>
    </row>
    <row r="376" spans="2:94" x14ac:dyDescent="0.25">
      <c r="B376" t="s">
        <v>522</v>
      </c>
      <c r="C376" t="s">
        <v>119</v>
      </c>
      <c r="D376" t="s">
        <v>230</v>
      </c>
      <c r="E376" t="s">
        <v>231</v>
      </c>
      <c r="F376" s="61">
        <v>45469</v>
      </c>
      <c r="G376" s="61">
        <v>45499</v>
      </c>
      <c r="L376">
        <v>763</v>
      </c>
      <c r="Q376">
        <v>105</v>
      </c>
      <c r="R376">
        <v>105</v>
      </c>
      <c r="T376">
        <v>44</v>
      </c>
      <c r="U376">
        <v>3</v>
      </c>
      <c r="W376">
        <v>4.47</v>
      </c>
      <c r="X376">
        <v>2.72</v>
      </c>
      <c r="Y376">
        <v>1.38</v>
      </c>
      <c r="AB376">
        <v>14.6</v>
      </c>
      <c r="AC376">
        <v>6.13</v>
      </c>
      <c r="AE376">
        <v>9.14</v>
      </c>
      <c r="AF376"/>
      <c r="AG376">
        <v>0.99</v>
      </c>
      <c r="AH376"/>
      <c r="AI376"/>
      <c r="AJ376">
        <v>45.1</v>
      </c>
      <c r="AK376"/>
      <c r="AL376">
        <v>0.48</v>
      </c>
      <c r="AR376">
        <v>10.7</v>
      </c>
      <c r="AS376">
        <v>38.200000000000003</v>
      </c>
      <c r="AT376"/>
      <c r="AU376"/>
      <c r="AV376"/>
      <c r="AW376"/>
      <c r="AX376">
        <v>10.15</v>
      </c>
      <c r="AY376">
        <v>10.15</v>
      </c>
      <c r="AZ376">
        <v>94.7</v>
      </c>
      <c r="BA376"/>
      <c r="BB376"/>
      <c r="BC376"/>
      <c r="BD376">
        <v>9.5</v>
      </c>
      <c r="BE376"/>
      <c r="BF376">
        <v>7.39</v>
      </c>
      <c r="BG376">
        <v>2.1</v>
      </c>
      <c r="BH376">
        <v>78.7</v>
      </c>
      <c r="BI376">
        <v>0.8</v>
      </c>
      <c r="BJ376">
        <v>0.92</v>
      </c>
      <c r="BK376">
        <v>0.92</v>
      </c>
      <c r="BM376">
        <v>12.15</v>
      </c>
      <c r="BN376">
        <v>0.41</v>
      </c>
      <c r="BO376"/>
      <c r="BP376">
        <v>0.41</v>
      </c>
      <c r="BQ376">
        <v>2.36</v>
      </c>
      <c r="BR376">
        <v>2.36</v>
      </c>
      <c r="BS376">
        <v>2.36</v>
      </c>
      <c r="BT376">
        <v>70</v>
      </c>
      <c r="BU376">
        <v>2.6</v>
      </c>
      <c r="BV376">
        <v>30.1</v>
      </c>
      <c r="BW376">
        <v>2.63</v>
      </c>
      <c r="BX376"/>
      <c r="BY376">
        <v>394</v>
      </c>
      <c r="CP376" s="49"/>
    </row>
    <row r="377" spans="2:94" x14ac:dyDescent="0.25">
      <c r="B377" t="s">
        <v>523</v>
      </c>
      <c r="C377" t="s">
        <v>119</v>
      </c>
      <c r="D377" t="s">
        <v>230</v>
      </c>
      <c r="E377" t="s">
        <v>231</v>
      </c>
      <c r="F377" s="61">
        <v>45469</v>
      </c>
      <c r="G377" s="61">
        <v>45499</v>
      </c>
      <c r="L377">
        <v>573</v>
      </c>
      <c r="Q377">
        <v>61.5</v>
      </c>
      <c r="R377">
        <v>61.5</v>
      </c>
      <c r="T377">
        <v>33</v>
      </c>
      <c r="U377">
        <v>1.52</v>
      </c>
      <c r="W377">
        <v>3.93</v>
      </c>
      <c r="X377">
        <v>1.92</v>
      </c>
      <c r="Y377">
        <v>0.98</v>
      </c>
      <c r="AB377">
        <v>8.1</v>
      </c>
      <c r="AC377">
        <v>5.0199999999999996</v>
      </c>
      <c r="AE377">
        <v>5.0599999999999996</v>
      </c>
      <c r="AF377"/>
      <c r="AG377">
        <v>0.76</v>
      </c>
      <c r="AH377"/>
      <c r="AI377"/>
      <c r="AJ377">
        <v>30.5</v>
      </c>
      <c r="AK377"/>
      <c r="AL377">
        <v>0.35</v>
      </c>
      <c r="AR377">
        <v>6.32</v>
      </c>
      <c r="AS377">
        <v>25.9</v>
      </c>
      <c r="AT377"/>
      <c r="AU377"/>
      <c r="AV377"/>
      <c r="AW377"/>
      <c r="AX377">
        <v>6.79</v>
      </c>
      <c r="AY377">
        <v>6.79</v>
      </c>
      <c r="AZ377">
        <v>64</v>
      </c>
      <c r="BA377"/>
      <c r="BB377"/>
      <c r="BC377"/>
      <c r="BD377">
        <v>4</v>
      </c>
      <c r="BE377"/>
      <c r="BF377">
        <v>4.3499999999999996</v>
      </c>
      <c r="BG377">
        <v>1</v>
      </c>
      <c r="BH377">
        <v>71.599999999999994</v>
      </c>
      <c r="BI377">
        <v>0.4</v>
      </c>
      <c r="BJ377">
        <v>0.74</v>
      </c>
      <c r="BK377">
        <v>0.74</v>
      </c>
      <c r="BM377">
        <v>7.67</v>
      </c>
      <c r="BN377">
        <v>0.23</v>
      </c>
      <c r="BO377"/>
      <c r="BP377">
        <v>0.31</v>
      </c>
      <c r="BQ377">
        <v>1.46</v>
      </c>
      <c r="BR377">
        <v>1.46</v>
      </c>
      <c r="BS377">
        <v>1.46</v>
      </c>
      <c r="BT377">
        <v>39</v>
      </c>
      <c r="BU377">
        <v>2.7</v>
      </c>
      <c r="BV377">
        <v>22</v>
      </c>
      <c r="BW377">
        <v>1.79</v>
      </c>
      <c r="BX377"/>
      <c r="BY377">
        <v>226</v>
      </c>
      <c r="CP377" s="49"/>
    </row>
    <row r="378" spans="2:94" x14ac:dyDescent="0.25">
      <c r="B378" t="s">
        <v>524</v>
      </c>
      <c r="C378" t="s">
        <v>119</v>
      </c>
      <c r="D378" t="s">
        <v>230</v>
      </c>
      <c r="E378" t="s">
        <v>231</v>
      </c>
      <c r="F378" s="61">
        <v>45469</v>
      </c>
      <c r="G378" s="61">
        <v>45499</v>
      </c>
      <c r="L378">
        <v>773</v>
      </c>
      <c r="Q378">
        <v>89.9</v>
      </c>
      <c r="R378">
        <v>89.9</v>
      </c>
      <c r="T378">
        <v>59</v>
      </c>
      <c r="U378">
        <v>5.95</v>
      </c>
      <c r="W378">
        <v>4.66</v>
      </c>
      <c r="X378">
        <v>3.33</v>
      </c>
      <c r="Y378">
        <v>1.44</v>
      </c>
      <c r="AB378">
        <v>18.3</v>
      </c>
      <c r="AC378">
        <v>6.13</v>
      </c>
      <c r="AE378">
        <v>7.18</v>
      </c>
      <c r="AF378"/>
      <c r="AG378">
        <v>0.97</v>
      </c>
      <c r="AH378"/>
      <c r="AI378"/>
      <c r="AJ378">
        <v>40.700000000000003</v>
      </c>
      <c r="AK378"/>
      <c r="AL378">
        <v>0.48</v>
      </c>
      <c r="AR378">
        <v>13.1</v>
      </c>
      <c r="AS378">
        <v>35.700000000000003</v>
      </c>
      <c r="AT378"/>
      <c r="AU378"/>
      <c r="AV378"/>
      <c r="AW378"/>
      <c r="AX378">
        <v>9.9700000000000006</v>
      </c>
      <c r="AY378">
        <v>9.9700000000000006</v>
      </c>
      <c r="AZ378">
        <v>143.5</v>
      </c>
      <c r="BA378"/>
      <c r="BB378"/>
      <c r="BC378"/>
      <c r="BD378">
        <v>11</v>
      </c>
      <c r="BE378"/>
      <c r="BF378">
        <v>7.29</v>
      </c>
      <c r="BG378">
        <v>3.3</v>
      </c>
      <c r="BH378">
        <v>71.400000000000006</v>
      </c>
      <c r="BI378">
        <v>0.9</v>
      </c>
      <c r="BJ378">
        <v>0.81</v>
      </c>
      <c r="BK378">
        <v>0.81</v>
      </c>
      <c r="BM378">
        <v>13.2</v>
      </c>
      <c r="BN378">
        <v>0.42</v>
      </c>
      <c r="BO378"/>
      <c r="BP378">
        <v>0.43</v>
      </c>
      <c r="BQ378">
        <v>2.97</v>
      </c>
      <c r="BR378">
        <v>2.97</v>
      </c>
      <c r="BS378">
        <v>2.97</v>
      </c>
      <c r="BT378">
        <v>72</v>
      </c>
      <c r="BU378">
        <v>2.6</v>
      </c>
      <c r="BV378">
        <v>29.7</v>
      </c>
      <c r="BW378">
        <v>2.79</v>
      </c>
      <c r="BX378"/>
      <c r="BY378">
        <v>283</v>
      </c>
      <c r="CP378" s="49"/>
    </row>
    <row r="379" spans="2:94" x14ac:dyDescent="0.25">
      <c r="B379" t="s">
        <v>525</v>
      </c>
      <c r="C379" t="s">
        <v>119</v>
      </c>
      <c r="D379" t="s">
        <v>230</v>
      </c>
      <c r="E379" t="s">
        <v>231</v>
      </c>
      <c r="F379" s="61">
        <v>45469</v>
      </c>
      <c r="G379" s="61">
        <v>45499</v>
      </c>
      <c r="L379">
        <v>742</v>
      </c>
      <c r="Q379">
        <v>102</v>
      </c>
      <c r="R379">
        <v>102</v>
      </c>
      <c r="T379">
        <v>77</v>
      </c>
      <c r="U379">
        <v>9.02</v>
      </c>
      <c r="W379">
        <v>6.9</v>
      </c>
      <c r="X379">
        <v>4.3</v>
      </c>
      <c r="Y379">
        <v>1.74</v>
      </c>
      <c r="AB379">
        <v>25.8</v>
      </c>
      <c r="AC379">
        <v>7.09</v>
      </c>
      <c r="AE379">
        <v>7.25</v>
      </c>
      <c r="AF379"/>
      <c r="AG379">
        <v>1.55</v>
      </c>
      <c r="AH379"/>
      <c r="AI379"/>
      <c r="AJ379">
        <v>47.2</v>
      </c>
      <c r="AK379"/>
      <c r="AL379">
        <v>0.59</v>
      </c>
      <c r="AR379">
        <v>16</v>
      </c>
      <c r="AS379">
        <v>42.2</v>
      </c>
      <c r="AT379"/>
      <c r="AU379"/>
      <c r="AV379"/>
      <c r="AW379"/>
      <c r="AX379">
        <v>11.2</v>
      </c>
      <c r="AY379">
        <v>11.2</v>
      </c>
      <c r="AZ379">
        <v>165.5</v>
      </c>
      <c r="BA379"/>
      <c r="BB379"/>
      <c r="BC379"/>
      <c r="BD379">
        <v>19.8</v>
      </c>
      <c r="BE379"/>
      <c r="BF379">
        <v>8.06</v>
      </c>
      <c r="BG379">
        <v>3.9</v>
      </c>
      <c r="BH379">
        <v>50.7</v>
      </c>
      <c r="BI379">
        <v>1.3</v>
      </c>
      <c r="BJ379">
        <v>1.1299999999999999</v>
      </c>
      <c r="BK379">
        <v>1.1299999999999999</v>
      </c>
      <c r="BM379">
        <v>16.350000000000001</v>
      </c>
      <c r="BN379">
        <v>0.51</v>
      </c>
      <c r="BO379"/>
      <c r="BP379">
        <v>0.56999999999999995</v>
      </c>
      <c r="BQ379">
        <v>4.33</v>
      </c>
      <c r="BR379">
        <v>4.33</v>
      </c>
      <c r="BS379">
        <v>4.33</v>
      </c>
      <c r="BT379">
        <v>106</v>
      </c>
      <c r="BU379">
        <v>2.2999999999999998</v>
      </c>
      <c r="BV379">
        <v>42.7</v>
      </c>
      <c r="BW379">
        <v>3.81</v>
      </c>
      <c r="BX379"/>
      <c r="BY379">
        <v>264</v>
      </c>
      <c r="CP379" s="49"/>
    </row>
    <row r="380" spans="2:94" x14ac:dyDescent="0.25">
      <c r="B380" t="s">
        <v>526</v>
      </c>
      <c r="C380" t="s">
        <v>119</v>
      </c>
      <c r="D380" t="s">
        <v>230</v>
      </c>
      <c r="E380" t="s">
        <v>231</v>
      </c>
      <c r="F380" s="61">
        <v>45469</v>
      </c>
      <c r="G380" s="61">
        <v>45499</v>
      </c>
      <c r="L380">
        <v>759</v>
      </c>
      <c r="Q380">
        <v>106.5</v>
      </c>
      <c r="R380">
        <v>106.5</v>
      </c>
      <c r="T380">
        <v>73</v>
      </c>
      <c r="U380">
        <v>7.23</v>
      </c>
      <c r="W380">
        <v>5.89</v>
      </c>
      <c r="X380">
        <v>3.72</v>
      </c>
      <c r="Y380">
        <v>1.52</v>
      </c>
      <c r="AB380">
        <v>24.5</v>
      </c>
      <c r="AC380">
        <v>7.14</v>
      </c>
      <c r="AE380">
        <v>9.1999999999999993</v>
      </c>
      <c r="AF380"/>
      <c r="AG380">
        <v>1.21</v>
      </c>
      <c r="AH380"/>
      <c r="AI380"/>
      <c r="AJ380">
        <v>49.7</v>
      </c>
      <c r="AK380"/>
      <c r="AL380">
        <v>0.51</v>
      </c>
      <c r="AR380">
        <v>15.05</v>
      </c>
      <c r="AS380">
        <v>41.7</v>
      </c>
      <c r="AT380"/>
      <c r="AU380"/>
      <c r="AV380"/>
      <c r="AW380"/>
      <c r="AX380">
        <v>11.65</v>
      </c>
      <c r="AY380">
        <v>11.65</v>
      </c>
      <c r="AZ380">
        <v>155</v>
      </c>
      <c r="BA380"/>
      <c r="BB380"/>
      <c r="BC380"/>
      <c r="BD380">
        <v>15.5</v>
      </c>
      <c r="BE380"/>
      <c r="BF380">
        <v>8.1999999999999993</v>
      </c>
      <c r="BG380">
        <v>4.5</v>
      </c>
      <c r="BH380">
        <v>62.7</v>
      </c>
      <c r="BI380">
        <v>1.2</v>
      </c>
      <c r="BJ380">
        <v>1.19</v>
      </c>
      <c r="BK380">
        <v>1.19</v>
      </c>
      <c r="BM380">
        <v>17.55</v>
      </c>
      <c r="BN380">
        <v>0.52</v>
      </c>
      <c r="BO380"/>
      <c r="BP380">
        <v>0.61</v>
      </c>
      <c r="BQ380">
        <v>4.12</v>
      </c>
      <c r="BR380">
        <v>4.12</v>
      </c>
      <c r="BS380">
        <v>4.12</v>
      </c>
      <c r="BT380">
        <v>98</v>
      </c>
      <c r="BU380">
        <v>3.3</v>
      </c>
      <c r="BV380">
        <v>34.4</v>
      </c>
      <c r="BW380">
        <v>3.26</v>
      </c>
      <c r="BX380"/>
      <c r="BY380">
        <v>365</v>
      </c>
      <c r="CP380" s="49"/>
    </row>
    <row r="381" spans="2:94" x14ac:dyDescent="0.25">
      <c r="B381" t="s">
        <v>527</v>
      </c>
      <c r="C381" t="s">
        <v>119</v>
      </c>
      <c r="D381" t="s">
        <v>230</v>
      </c>
      <c r="E381" t="s">
        <v>231</v>
      </c>
      <c r="F381" s="61">
        <v>45469</v>
      </c>
      <c r="G381" s="61">
        <v>45499</v>
      </c>
      <c r="L381">
        <v>365</v>
      </c>
      <c r="Q381">
        <v>40</v>
      </c>
      <c r="R381">
        <v>40</v>
      </c>
      <c r="T381">
        <v>30</v>
      </c>
      <c r="U381">
        <v>1.07</v>
      </c>
      <c r="W381">
        <v>2.02</v>
      </c>
      <c r="X381">
        <v>1.34</v>
      </c>
      <c r="Y381">
        <v>0.5</v>
      </c>
      <c r="AB381">
        <v>5.5</v>
      </c>
      <c r="AC381">
        <v>2.96</v>
      </c>
      <c r="AE381">
        <v>6.63</v>
      </c>
      <c r="AF381"/>
      <c r="AG381">
        <v>0.5</v>
      </c>
      <c r="AH381"/>
      <c r="AI381"/>
      <c r="AJ381">
        <v>17.100000000000001</v>
      </c>
      <c r="AK381"/>
      <c r="AL381">
        <v>0.28999999999999998</v>
      </c>
      <c r="AR381">
        <v>6.07</v>
      </c>
      <c r="AS381">
        <v>15.4</v>
      </c>
      <c r="AT381"/>
      <c r="AU381"/>
      <c r="AV381"/>
      <c r="AW381"/>
      <c r="AX381">
        <v>3.9</v>
      </c>
      <c r="AY381">
        <v>3.9</v>
      </c>
      <c r="AZ381">
        <v>46.4</v>
      </c>
      <c r="BA381"/>
      <c r="BB381"/>
      <c r="BC381"/>
      <c r="BD381">
        <v>3.6</v>
      </c>
      <c r="BE381"/>
      <c r="BF381">
        <v>2.4500000000000002</v>
      </c>
      <c r="BG381">
        <v>0.8</v>
      </c>
      <c r="BH381">
        <v>47.1</v>
      </c>
      <c r="BI381">
        <v>0.4</v>
      </c>
      <c r="BJ381">
        <v>0.4</v>
      </c>
      <c r="BK381">
        <v>0.4</v>
      </c>
      <c r="BM381">
        <v>7</v>
      </c>
      <c r="BN381">
        <v>0.19</v>
      </c>
      <c r="BO381"/>
      <c r="BP381">
        <v>0.15</v>
      </c>
      <c r="BQ381">
        <v>1.55</v>
      </c>
      <c r="BR381">
        <v>1.55</v>
      </c>
      <c r="BS381">
        <v>1.55</v>
      </c>
      <c r="BT381">
        <v>26</v>
      </c>
      <c r="BU381">
        <v>5.5</v>
      </c>
      <c r="BV381">
        <v>14.2</v>
      </c>
      <c r="BW381">
        <v>1.3</v>
      </c>
      <c r="BX381"/>
      <c r="BY381">
        <v>265</v>
      </c>
      <c r="CP381" s="49"/>
    </row>
    <row r="382" spans="2:94" x14ac:dyDescent="0.25">
      <c r="B382" t="s">
        <v>528</v>
      </c>
      <c r="C382" t="s">
        <v>119</v>
      </c>
      <c r="D382" t="s">
        <v>230</v>
      </c>
      <c r="E382" t="s">
        <v>231</v>
      </c>
      <c r="F382" s="61">
        <v>45469</v>
      </c>
      <c r="G382" s="61">
        <v>45499</v>
      </c>
      <c r="L382">
        <v>578</v>
      </c>
      <c r="Q382">
        <v>73.5</v>
      </c>
      <c r="R382">
        <v>73.5</v>
      </c>
      <c r="T382">
        <v>80</v>
      </c>
      <c r="U382">
        <v>2.73</v>
      </c>
      <c r="W382">
        <v>4.5599999999999996</v>
      </c>
      <c r="X382">
        <v>3.23</v>
      </c>
      <c r="Y382">
        <v>1.22</v>
      </c>
      <c r="AB382">
        <v>16</v>
      </c>
      <c r="AC382">
        <v>5.41</v>
      </c>
      <c r="AE382">
        <v>9.7200000000000006</v>
      </c>
      <c r="AF382"/>
      <c r="AG382">
        <v>1.07</v>
      </c>
      <c r="AH382"/>
      <c r="AI382"/>
      <c r="AJ382">
        <v>33.200000000000003</v>
      </c>
      <c r="AK382"/>
      <c r="AL382">
        <v>0.44</v>
      </c>
      <c r="AR382">
        <v>11.9</v>
      </c>
      <c r="AS382">
        <v>29.8</v>
      </c>
      <c r="AT382"/>
      <c r="AU382"/>
      <c r="AV382"/>
      <c r="AW382"/>
      <c r="AX382">
        <v>8</v>
      </c>
      <c r="AY382">
        <v>8</v>
      </c>
      <c r="AZ382">
        <v>77.3</v>
      </c>
      <c r="BA382"/>
      <c r="BB382"/>
      <c r="BC382"/>
      <c r="BD382">
        <v>20.399999999999999</v>
      </c>
      <c r="BE382"/>
      <c r="BF382">
        <v>5.53</v>
      </c>
      <c r="BG382">
        <v>1.9</v>
      </c>
      <c r="BH382">
        <v>72.5</v>
      </c>
      <c r="BI382">
        <v>0.8</v>
      </c>
      <c r="BJ382">
        <v>0.86</v>
      </c>
      <c r="BK382">
        <v>0.86</v>
      </c>
      <c r="BM382">
        <v>12</v>
      </c>
      <c r="BN382">
        <v>0.57999999999999996</v>
      </c>
      <c r="BO382"/>
      <c r="BP382">
        <v>0.39</v>
      </c>
      <c r="BQ382">
        <v>2.7</v>
      </c>
      <c r="BR382">
        <v>2.7</v>
      </c>
      <c r="BS382">
        <v>2.7</v>
      </c>
      <c r="BT382">
        <v>211</v>
      </c>
      <c r="BU382">
        <v>13.2</v>
      </c>
      <c r="BV382">
        <v>28.1</v>
      </c>
      <c r="BW382">
        <v>2.65</v>
      </c>
      <c r="BX382"/>
      <c r="BY382">
        <v>408</v>
      </c>
      <c r="CP382" s="49"/>
    </row>
    <row r="383" spans="2:94" x14ac:dyDescent="0.25">
      <c r="B383" t="s">
        <v>529</v>
      </c>
      <c r="C383" t="s">
        <v>119</v>
      </c>
      <c r="D383" t="s">
        <v>230</v>
      </c>
      <c r="E383" t="s">
        <v>231</v>
      </c>
      <c r="F383" s="61">
        <v>45469</v>
      </c>
      <c r="G383" s="61">
        <v>45499</v>
      </c>
      <c r="L383">
        <v>744</v>
      </c>
      <c r="Q383">
        <v>104</v>
      </c>
      <c r="R383">
        <v>104</v>
      </c>
      <c r="T383">
        <v>80</v>
      </c>
      <c r="U383">
        <v>6.54</v>
      </c>
      <c r="W383">
        <v>6.52</v>
      </c>
      <c r="X383">
        <v>4.3099999999999996</v>
      </c>
      <c r="Y383">
        <v>1.71</v>
      </c>
      <c r="AB383">
        <v>26</v>
      </c>
      <c r="AC383">
        <v>7.84</v>
      </c>
      <c r="AE383">
        <v>6.82</v>
      </c>
      <c r="AF383"/>
      <c r="AG383">
        <v>1.54</v>
      </c>
      <c r="AH383"/>
      <c r="AI383"/>
      <c r="AJ383">
        <v>51.5</v>
      </c>
      <c r="AK383"/>
      <c r="AL383">
        <v>0.67</v>
      </c>
      <c r="AR383">
        <v>16.399999999999999</v>
      </c>
      <c r="AS383">
        <v>44.1</v>
      </c>
      <c r="AT383"/>
      <c r="AU383"/>
      <c r="AV383"/>
      <c r="AW383"/>
      <c r="AX383">
        <v>11.5</v>
      </c>
      <c r="AY383">
        <v>11.5</v>
      </c>
      <c r="AZ383">
        <v>171</v>
      </c>
      <c r="BA383"/>
      <c r="BB383"/>
      <c r="BC383"/>
      <c r="BD383">
        <v>17.2</v>
      </c>
      <c r="BE383"/>
      <c r="BF383">
        <v>8.35</v>
      </c>
      <c r="BG383">
        <v>4.5</v>
      </c>
      <c r="BH383">
        <v>67.5</v>
      </c>
      <c r="BI383">
        <v>1.2</v>
      </c>
      <c r="BJ383">
        <v>1.07</v>
      </c>
      <c r="BK383">
        <v>1.07</v>
      </c>
      <c r="BM383">
        <v>16.55</v>
      </c>
      <c r="BN383">
        <v>0.53</v>
      </c>
      <c r="BO383"/>
      <c r="BP383">
        <v>0.68</v>
      </c>
      <c r="BQ383">
        <v>4.72</v>
      </c>
      <c r="BR383">
        <v>4.72</v>
      </c>
      <c r="BS383">
        <v>4.72</v>
      </c>
      <c r="BT383">
        <v>113</v>
      </c>
      <c r="BU383">
        <v>2.6</v>
      </c>
      <c r="BV383">
        <v>44.8</v>
      </c>
      <c r="BW383">
        <v>4.13</v>
      </c>
      <c r="BX383"/>
      <c r="BY383">
        <v>245</v>
      </c>
      <c r="CP383" s="49"/>
    </row>
    <row r="384" spans="2:94" x14ac:dyDescent="0.25">
      <c r="B384" t="s">
        <v>530</v>
      </c>
      <c r="C384" t="s">
        <v>119</v>
      </c>
      <c r="D384" t="s">
        <v>230</v>
      </c>
      <c r="E384" t="s">
        <v>231</v>
      </c>
      <c r="F384" s="61">
        <v>45469</v>
      </c>
      <c r="G384" s="61">
        <v>45499</v>
      </c>
      <c r="L384">
        <v>612</v>
      </c>
      <c r="Q384">
        <v>61.4</v>
      </c>
      <c r="R384">
        <v>61.4</v>
      </c>
      <c r="T384">
        <v>33</v>
      </c>
      <c r="U384">
        <v>2.0499999999999998</v>
      </c>
      <c r="W384">
        <v>3.27</v>
      </c>
      <c r="X384">
        <v>1.98</v>
      </c>
      <c r="Y384">
        <v>1</v>
      </c>
      <c r="AB384">
        <v>9.6999999999999993</v>
      </c>
      <c r="AC384">
        <v>3.78</v>
      </c>
      <c r="AE384">
        <v>11.25</v>
      </c>
      <c r="AF384"/>
      <c r="AG384">
        <v>0.75</v>
      </c>
      <c r="AH384"/>
      <c r="AI384"/>
      <c r="AJ384">
        <v>26.7</v>
      </c>
      <c r="AK384"/>
      <c r="AL384">
        <v>0.28999999999999998</v>
      </c>
      <c r="AR384">
        <v>7.96</v>
      </c>
      <c r="AS384">
        <v>24.4</v>
      </c>
      <c r="AT384"/>
      <c r="AU384"/>
      <c r="AV384"/>
      <c r="AW384"/>
      <c r="AX384">
        <v>6.59</v>
      </c>
      <c r="AY384">
        <v>6.59</v>
      </c>
      <c r="AZ384">
        <v>74.599999999999994</v>
      </c>
      <c r="BA384"/>
      <c r="BB384"/>
      <c r="BC384"/>
      <c r="BD384">
        <v>5.9</v>
      </c>
      <c r="BE384"/>
      <c r="BF384">
        <v>4.5999999999999996</v>
      </c>
      <c r="BG384">
        <v>1.9</v>
      </c>
      <c r="BH384">
        <v>84.1</v>
      </c>
      <c r="BI384">
        <v>0.6</v>
      </c>
      <c r="BJ384">
        <v>0.55000000000000004</v>
      </c>
      <c r="BK384">
        <v>0.55000000000000004</v>
      </c>
      <c r="BM384">
        <v>11</v>
      </c>
      <c r="BN384">
        <v>0.28999999999999998</v>
      </c>
      <c r="BO384"/>
      <c r="BP384">
        <v>0.25</v>
      </c>
      <c r="BQ384">
        <v>2.2200000000000002</v>
      </c>
      <c r="BR384">
        <v>2.2200000000000002</v>
      </c>
      <c r="BS384">
        <v>2.2200000000000002</v>
      </c>
      <c r="BT384">
        <v>46</v>
      </c>
      <c r="BU384">
        <v>2.8</v>
      </c>
      <c r="BV384">
        <v>19.600000000000001</v>
      </c>
      <c r="BW384">
        <v>1.96</v>
      </c>
      <c r="BX384"/>
      <c r="BY384">
        <v>474</v>
      </c>
      <c r="CP384" s="49"/>
    </row>
    <row r="385" spans="2:94" x14ac:dyDescent="0.25">
      <c r="B385" t="s">
        <v>531</v>
      </c>
      <c r="C385" t="s">
        <v>119</v>
      </c>
      <c r="D385" t="s">
        <v>230</v>
      </c>
      <c r="E385" t="s">
        <v>231</v>
      </c>
      <c r="F385" s="61">
        <v>45469</v>
      </c>
      <c r="G385" s="61">
        <v>45499</v>
      </c>
      <c r="L385">
        <v>768</v>
      </c>
      <c r="Q385">
        <v>107.5</v>
      </c>
      <c r="R385">
        <v>107.5</v>
      </c>
      <c r="T385">
        <v>55</v>
      </c>
      <c r="U385">
        <v>4.6100000000000003</v>
      </c>
      <c r="W385">
        <v>5.23</v>
      </c>
      <c r="X385">
        <v>3.17</v>
      </c>
      <c r="Y385">
        <v>1.33</v>
      </c>
      <c r="AB385">
        <v>18</v>
      </c>
      <c r="AC385">
        <v>6.91</v>
      </c>
      <c r="AE385">
        <v>12.55</v>
      </c>
      <c r="AF385"/>
      <c r="AG385">
        <v>1.18</v>
      </c>
      <c r="AH385"/>
      <c r="AI385"/>
      <c r="AJ385">
        <v>48.1</v>
      </c>
      <c r="AK385"/>
      <c r="AL385">
        <v>0.56999999999999995</v>
      </c>
      <c r="AR385">
        <v>14.5</v>
      </c>
      <c r="AS385">
        <v>43</v>
      </c>
      <c r="AT385"/>
      <c r="AU385"/>
      <c r="AV385"/>
      <c r="AW385"/>
      <c r="AX385">
        <v>11.65</v>
      </c>
      <c r="AY385">
        <v>11.65</v>
      </c>
      <c r="AZ385">
        <v>131.5</v>
      </c>
      <c r="BA385"/>
      <c r="BB385"/>
      <c r="BC385"/>
      <c r="BD385">
        <v>11.3</v>
      </c>
      <c r="BE385"/>
      <c r="BF385">
        <v>6.57</v>
      </c>
      <c r="BG385">
        <v>2.9</v>
      </c>
      <c r="BH385">
        <v>83.6</v>
      </c>
      <c r="BI385">
        <v>1.1000000000000001</v>
      </c>
      <c r="BJ385">
        <v>0.98</v>
      </c>
      <c r="BK385">
        <v>0.98</v>
      </c>
      <c r="BM385">
        <v>19.55</v>
      </c>
      <c r="BN385">
        <v>0.51</v>
      </c>
      <c r="BO385"/>
      <c r="BP385">
        <v>0.5</v>
      </c>
      <c r="BQ385">
        <v>3.77</v>
      </c>
      <c r="BR385">
        <v>3.77</v>
      </c>
      <c r="BS385">
        <v>3.77</v>
      </c>
      <c r="BT385">
        <v>76</v>
      </c>
      <c r="BU385">
        <v>3.9</v>
      </c>
      <c r="BV385">
        <v>32.200000000000003</v>
      </c>
      <c r="BW385">
        <v>3.52</v>
      </c>
      <c r="BX385"/>
      <c r="BY385">
        <v>514</v>
      </c>
      <c r="CP385" s="49"/>
    </row>
    <row r="386" spans="2:94" x14ac:dyDescent="0.25">
      <c r="B386" t="s">
        <v>532</v>
      </c>
      <c r="C386" t="s">
        <v>119</v>
      </c>
      <c r="D386" t="s">
        <v>230</v>
      </c>
      <c r="E386" t="s">
        <v>231</v>
      </c>
      <c r="F386" s="61">
        <v>45469</v>
      </c>
      <c r="G386" s="61">
        <v>45499</v>
      </c>
      <c r="L386">
        <v>723</v>
      </c>
      <c r="Q386">
        <v>104.5</v>
      </c>
      <c r="R386">
        <v>104.5</v>
      </c>
      <c r="T386">
        <v>82</v>
      </c>
      <c r="U386">
        <v>6.5</v>
      </c>
      <c r="W386">
        <v>6.8</v>
      </c>
      <c r="X386">
        <v>4.2699999999999996</v>
      </c>
      <c r="Y386">
        <v>1.69</v>
      </c>
      <c r="AB386">
        <v>26</v>
      </c>
      <c r="AC386">
        <v>7.77</v>
      </c>
      <c r="AE386">
        <v>6.52</v>
      </c>
      <c r="AF386"/>
      <c r="AG386">
        <v>1.42</v>
      </c>
      <c r="AH386"/>
      <c r="AI386"/>
      <c r="AJ386">
        <v>48.2</v>
      </c>
      <c r="AK386"/>
      <c r="AL386">
        <v>0.64</v>
      </c>
      <c r="AR386">
        <v>16.5</v>
      </c>
      <c r="AS386">
        <v>44.4</v>
      </c>
      <c r="AT386"/>
      <c r="AU386"/>
      <c r="AV386"/>
      <c r="AW386"/>
      <c r="AX386">
        <v>11.95</v>
      </c>
      <c r="AY386">
        <v>11.95</v>
      </c>
      <c r="AZ386">
        <v>168</v>
      </c>
      <c r="BA386"/>
      <c r="BB386"/>
      <c r="BC386"/>
      <c r="BD386">
        <v>19.7</v>
      </c>
      <c r="BE386"/>
      <c r="BF386">
        <v>8.83</v>
      </c>
      <c r="BG386">
        <v>4.2</v>
      </c>
      <c r="BH386">
        <v>58.8</v>
      </c>
      <c r="BI386">
        <v>1.3</v>
      </c>
      <c r="BJ386">
        <v>1.2</v>
      </c>
      <c r="BK386">
        <v>1.2</v>
      </c>
      <c r="BM386">
        <v>18.100000000000001</v>
      </c>
      <c r="BN386">
        <v>0.53</v>
      </c>
      <c r="BO386"/>
      <c r="BP386">
        <v>0.63</v>
      </c>
      <c r="BQ386">
        <v>4.5</v>
      </c>
      <c r="BR386">
        <v>4.5</v>
      </c>
      <c r="BS386">
        <v>4.5</v>
      </c>
      <c r="BT386">
        <v>109</v>
      </c>
      <c r="BU386">
        <v>2.7</v>
      </c>
      <c r="BV386">
        <v>41.6</v>
      </c>
      <c r="BW386">
        <v>3.78</v>
      </c>
      <c r="BX386"/>
      <c r="BY386">
        <v>239</v>
      </c>
      <c r="CP386" s="49"/>
    </row>
    <row r="387" spans="2:94" x14ac:dyDescent="0.25">
      <c r="B387" t="s">
        <v>533</v>
      </c>
      <c r="C387" t="s">
        <v>119</v>
      </c>
      <c r="D387" t="s">
        <v>230</v>
      </c>
      <c r="E387" t="s">
        <v>231</v>
      </c>
      <c r="F387" s="61">
        <v>45469</v>
      </c>
      <c r="G387" s="61">
        <v>45499</v>
      </c>
      <c r="L387">
        <v>856</v>
      </c>
      <c r="Q387">
        <v>86.6</v>
      </c>
      <c r="R387">
        <v>86.6</v>
      </c>
      <c r="T387">
        <v>56</v>
      </c>
      <c r="U387">
        <v>2.91</v>
      </c>
      <c r="W387">
        <v>4.75</v>
      </c>
      <c r="X387">
        <v>2.77</v>
      </c>
      <c r="Y387">
        <v>1.24</v>
      </c>
      <c r="AB387">
        <v>15.3</v>
      </c>
      <c r="AC387">
        <v>5.05</v>
      </c>
      <c r="AE387">
        <v>14.8</v>
      </c>
      <c r="AF387"/>
      <c r="AG387">
        <v>0.85</v>
      </c>
      <c r="AH387"/>
      <c r="AI387"/>
      <c r="AJ387">
        <v>41.7</v>
      </c>
      <c r="AK387"/>
      <c r="AL387">
        <v>0.37</v>
      </c>
      <c r="AR387">
        <v>10.6</v>
      </c>
      <c r="AS387">
        <v>34.799999999999997</v>
      </c>
      <c r="AT387"/>
      <c r="AU387"/>
      <c r="AV387"/>
      <c r="AW387"/>
      <c r="AX387">
        <v>9.82</v>
      </c>
      <c r="AY387">
        <v>9.82</v>
      </c>
      <c r="AZ387">
        <v>103.5</v>
      </c>
      <c r="BA387"/>
      <c r="BB387"/>
      <c r="BC387"/>
      <c r="BD387">
        <v>8.6999999999999993</v>
      </c>
      <c r="BE387"/>
      <c r="BF387">
        <v>6.13</v>
      </c>
      <c r="BG387">
        <v>2.1</v>
      </c>
      <c r="BH387">
        <v>113</v>
      </c>
      <c r="BI387">
        <v>0.9</v>
      </c>
      <c r="BJ387">
        <v>0.72</v>
      </c>
      <c r="BK387">
        <v>0.72</v>
      </c>
      <c r="BM387">
        <v>16.649999999999999</v>
      </c>
      <c r="BN387">
        <v>0.37</v>
      </c>
      <c r="BO387"/>
      <c r="BP387">
        <v>0.51</v>
      </c>
      <c r="BQ387">
        <v>3.2</v>
      </c>
      <c r="BR387">
        <v>3.2</v>
      </c>
      <c r="BS387">
        <v>3.2</v>
      </c>
      <c r="BT387">
        <v>58</v>
      </c>
      <c r="BU387">
        <v>2.7</v>
      </c>
      <c r="BV387">
        <v>28.9</v>
      </c>
      <c r="BW387">
        <v>3.05</v>
      </c>
      <c r="BX387"/>
      <c r="BY387">
        <v>560</v>
      </c>
      <c r="CP387" s="49"/>
    </row>
    <row r="388" spans="2:94" x14ac:dyDescent="0.25">
      <c r="B388" t="s">
        <v>534</v>
      </c>
      <c r="C388" t="s">
        <v>119</v>
      </c>
      <c r="D388" t="s">
        <v>230</v>
      </c>
      <c r="E388" t="s">
        <v>231</v>
      </c>
      <c r="F388" s="61">
        <v>45469</v>
      </c>
      <c r="G388" s="61">
        <v>45499</v>
      </c>
      <c r="L388">
        <v>867</v>
      </c>
      <c r="Q388">
        <v>83.2</v>
      </c>
      <c r="R388">
        <v>83.2</v>
      </c>
      <c r="T388">
        <v>48</v>
      </c>
      <c r="U388">
        <v>2.62</v>
      </c>
      <c r="W388">
        <v>3.84</v>
      </c>
      <c r="X388">
        <v>2.2599999999999998</v>
      </c>
      <c r="Y388">
        <v>1.3</v>
      </c>
      <c r="AB388">
        <v>14.9</v>
      </c>
      <c r="AC388">
        <v>4.3</v>
      </c>
      <c r="AE388">
        <v>11.25</v>
      </c>
      <c r="AF388"/>
      <c r="AG388">
        <v>0.73</v>
      </c>
      <c r="AH388"/>
      <c r="AI388"/>
      <c r="AJ388">
        <v>40.700000000000003</v>
      </c>
      <c r="AK388"/>
      <c r="AL388">
        <v>0.31</v>
      </c>
      <c r="AR388">
        <v>9.31</v>
      </c>
      <c r="AS388">
        <v>32.9</v>
      </c>
      <c r="AT388"/>
      <c r="AU388"/>
      <c r="AV388"/>
      <c r="AW388"/>
      <c r="AX388">
        <v>9.06</v>
      </c>
      <c r="AY388">
        <v>9.06</v>
      </c>
      <c r="AZ388">
        <v>106.5</v>
      </c>
      <c r="BA388"/>
      <c r="BB388"/>
      <c r="BC388"/>
      <c r="BD388">
        <v>7.9</v>
      </c>
      <c r="BE388"/>
      <c r="BF388">
        <v>5.63</v>
      </c>
      <c r="BG388">
        <v>1.6</v>
      </c>
      <c r="BH388">
        <v>106</v>
      </c>
      <c r="BI388">
        <v>0.8</v>
      </c>
      <c r="BJ388">
        <v>0.72</v>
      </c>
      <c r="BK388">
        <v>0.72</v>
      </c>
      <c r="BM388">
        <v>15.3</v>
      </c>
      <c r="BN388">
        <v>0.33</v>
      </c>
      <c r="BO388"/>
      <c r="BP388">
        <v>0.35</v>
      </c>
      <c r="BQ388">
        <v>2.62</v>
      </c>
      <c r="BR388">
        <v>2.62</v>
      </c>
      <c r="BS388">
        <v>2.62</v>
      </c>
      <c r="BT388">
        <v>49</v>
      </c>
      <c r="BU388">
        <v>3.2</v>
      </c>
      <c r="BV388">
        <v>20.100000000000001</v>
      </c>
      <c r="BW388">
        <v>2.29</v>
      </c>
      <c r="BX388"/>
      <c r="BY388">
        <v>430</v>
      </c>
      <c r="CP388" s="49"/>
    </row>
    <row r="389" spans="2:94" x14ac:dyDescent="0.25">
      <c r="B389" t="s">
        <v>535</v>
      </c>
      <c r="C389" t="s">
        <v>119</v>
      </c>
      <c r="D389" t="s">
        <v>230</v>
      </c>
      <c r="E389" t="s">
        <v>231</v>
      </c>
      <c r="F389" s="61">
        <v>45469</v>
      </c>
      <c r="G389" s="61">
        <v>45499</v>
      </c>
      <c r="L389">
        <v>298</v>
      </c>
      <c r="Q389">
        <v>31</v>
      </c>
      <c r="R389">
        <v>31</v>
      </c>
      <c r="T389">
        <v>31</v>
      </c>
      <c r="U389">
        <v>1.1200000000000001</v>
      </c>
      <c r="W389">
        <v>1.78</v>
      </c>
      <c r="X389">
        <v>0.99</v>
      </c>
      <c r="Y389">
        <v>0.42</v>
      </c>
      <c r="AB389">
        <v>5.8</v>
      </c>
      <c r="AC389">
        <v>1.81</v>
      </c>
      <c r="AE389">
        <v>4.87</v>
      </c>
      <c r="AF389"/>
      <c r="AG389">
        <v>0.33</v>
      </c>
      <c r="AH389"/>
      <c r="AI389"/>
      <c r="AJ389">
        <v>14.1</v>
      </c>
      <c r="AK389"/>
      <c r="AL389">
        <v>0.18</v>
      </c>
      <c r="AR389">
        <v>4.51</v>
      </c>
      <c r="AS389">
        <v>12.3</v>
      </c>
      <c r="AT389"/>
      <c r="AU389"/>
      <c r="AV389"/>
      <c r="AW389"/>
      <c r="AX389">
        <v>3.35</v>
      </c>
      <c r="AY389">
        <v>3.35</v>
      </c>
      <c r="AZ389">
        <v>34.799999999999997</v>
      </c>
      <c r="BA389"/>
      <c r="BB389"/>
      <c r="BC389"/>
      <c r="BD389">
        <v>7</v>
      </c>
      <c r="BE389"/>
      <c r="BF389">
        <v>2.62</v>
      </c>
      <c r="BG389">
        <v>0.7</v>
      </c>
      <c r="BH389">
        <v>33.200000000000003</v>
      </c>
      <c r="BI389">
        <v>0.3</v>
      </c>
      <c r="BJ389">
        <v>0.36</v>
      </c>
      <c r="BK389">
        <v>0.36</v>
      </c>
      <c r="BM389">
        <v>5.52</v>
      </c>
      <c r="BN389">
        <v>0.17</v>
      </c>
      <c r="BO389"/>
      <c r="BP389">
        <v>0.17</v>
      </c>
      <c r="BQ389">
        <v>0.97</v>
      </c>
      <c r="BR389">
        <v>0.97</v>
      </c>
      <c r="BS389">
        <v>0.97</v>
      </c>
      <c r="BT389">
        <v>39</v>
      </c>
      <c r="BU389">
        <v>2.2000000000000002</v>
      </c>
      <c r="BV389">
        <v>9.6999999999999993</v>
      </c>
      <c r="BW389">
        <v>1.02</v>
      </c>
      <c r="BX389"/>
      <c r="BY389">
        <v>209</v>
      </c>
      <c r="CP389" s="49"/>
    </row>
    <row r="390" spans="2:94" x14ac:dyDescent="0.25">
      <c r="B390" t="s">
        <v>536</v>
      </c>
      <c r="C390" t="s">
        <v>119</v>
      </c>
      <c r="D390" t="s">
        <v>230</v>
      </c>
      <c r="E390" t="s">
        <v>231</v>
      </c>
      <c r="F390" s="61">
        <v>45469</v>
      </c>
      <c r="G390" s="61">
        <v>45499</v>
      </c>
      <c r="L390">
        <v>322</v>
      </c>
      <c r="Q390">
        <v>38</v>
      </c>
      <c r="R390">
        <v>38</v>
      </c>
      <c r="T390">
        <v>22</v>
      </c>
      <c r="U390">
        <v>0.85</v>
      </c>
      <c r="W390">
        <v>1.75</v>
      </c>
      <c r="X390">
        <v>0.87</v>
      </c>
      <c r="Y390">
        <v>0.4</v>
      </c>
      <c r="AB390">
        <v>5.2</v>
      </c>
      <c r="AC390">
        <v>1.9</v>
      </c>
      <c r="AE390">
        <v>4.24</v>
      </c>
      <c r="AF390"/>
      <c r="AG390">
        <v>0.26</v>
      </c>
      <c r="AH390"/>
      <c r="AI390"/>
      <c r="AJ390">
        <v>13.4</v>
      </c>
      <c r="AK390"/>
      <c r="AL390">
        <v>0.15</v>
      </c>
      <c r="AR390">
        <v>4.26</v>
      </c>
      <c r="AS390">
        <v>13</v>
      </c>
      <c r="AT390"/>
      <c r="AU390"/>
      <c r="AV390"/>
      <c r="AW390"/>
      <c r="AX390">
        <v>3.42</v>
      </c>
      <c r="AY390">
        <v>3.42</v>
      </c>
      <c r="AZ390">
        <v>40.1</v>
      </c>
      <c r="BA390"/>
      <c r="BB390"/>
      <c r="BC390"/>
      <c r="BD390">
        <v>2.9</v>
      </c>
      <c r="BE390"/>
      <c r="BF390">
        <v>1.71</v>
      </c>
      <c r="BG390">
        <v>0.7</v>
      </c>
      <c r="BH390">
        <v>31.8</v>
      </c>
      <c r="BI390">
        <v>0.3</v>
      </c>
      <c r="BJ390">
        <v>0.3</v>
      </c>
      <c r="BK390">
        <v>0.3</v>
      </c>
      <c r="BM390">
        <v>4.74</v>
      </c>
      <c r="BN390">
        <v>0.14000000000000001</v>
      </c>
      <c r="BO390"/>
      <c r="BP390">
        <v>0.16</v>
      </c>
      <c r="BQ390">
        <v>0.84</v>
      </c>
      <c r="BR390">
        <v>0.84</v>
      </c>
      <c r="BS390">
        <v>0.84</v>
      </c>
      <c r="BT390">
        <v>26</v>
      </c>
      <c r="BU390">
        <v>2.2000000000000002</v>
      </c>
      <c r="BV390">
        <v>8.6</v>
      </c>
      <c r="BW390">
        <v>0.93</v>
      </c>
      <c r="BX390"/>
      <c r="BY390">
        <v>165</v>
      </c>
      <c r="CP390" s="49"/>
    </row>
    <row r="391" spans="2:94" x14ac:dyDescent="0.25">
      <c r="B391" t="s">
        <v>537</v>
      </c>
      <c r="C391" t="s">
        <v>119</v>
      </c>
      <c r="D391" t="s">
        <v>230</v>
      </c>
      <c r="E391" t="s">
        <v>231</v>
      </c>
      <c r="F391" s="61">
        <v>45469</v>
      </c>
      <c r="G391" s="61">
        <v>45499</v>
      </c>
      <c r="L391">
        <v>855</v>
      </c>
      <c r="Q391">
        <v>109.5</v>
      </c>
      <c r="R391">
        <v>109.5</v>
      </c>
      <c r="T391">
        <v>76</v>
      </c>
      <c r="U391">
        <v>6.51</v>
      </c>
      <c r="W391">
        <v>5.95</v>
      </c>
      <c r="X391">
        <v>3.68</v>
      </c>
      <c r="Y391">
        <v>1.93</v>
      </c>
      <c r="AB391">
        <v>25.2</v>
      </c>
      <c r="AC391">
        <v>7.24</v>
      </c>
      <c r="AE391">
        <v>8.3800000000000008</v>
      </c>
      <c r="AF391"/>
      <c r="AG391">
        <v>1.1599999999999999</v>
      </c>
      <c r="AH391"/>
      <c r="AI391"/>
      <c r="AJ391">
        <v>53.3</v>
      </c>
      <c r="AK391"/>
      <c r="AL391">
        <v>0.57999999999999996</v>
      </c>
      <c r="AR391">
        <v>14.6</v>
      </c>
      <c r="AS391">
        <v>47.7</v>
      </c>
      <c r="AT391"/>
      <c r="AU391"/>
      <c r="AV391"/>
      <c r="AW391"/>
      <c r="AX391">
        <v>13.05</v>
      </c>
      <c r="AY391">
        <v>13.05</v>
      </c>
      <c r="AZ391">
        <v>175.5</v>
      </c>
      <c r="BA391"/>
      <c r="BB391"/>
      <c r="BC391"/>
      <c r="BD391">
        <v>15.8</v>
      </c>
      <c r="BE391"/>
      <c r="BF391">
        <v>9.35</v>
      </c>
      <c r="BG391">
        <v>3.1</v>
      </c>
      <c r="BH391">
        <v>78.5</v>
      </c>
      <c r="BI391">
        <v>1.2</v>
      </c>
      <c r="BJ391">
        <v>1.04</v>
      </c>
      <c r="BK391">
        <v>1.04</v>
      </c>
      <c r="BM391">
        <v>16.45</v>
      </c>
      <c r="BN391">
        <v>0.48</v>
      </c>
      <c r="BO391"/>
      <c r="BP391">
        <v>0.57999999999999996</v>
      </c>
      <c r="BQ391">
        <v>4</v>
      </c>
      <c r="BR391">
        <v>4</v>
      </c>
      <c r="BS391">
        <v>4</v>
      </c>
      <c r="BT391">
        <v>97</v>
      </c>
      <c r="BU391">
        <v>3.2</v>
      </c>
      <c r="BV391">
        <v>36.9</v>
      </c>
      <c r="BW391">
        <v>3.45</v>
      </c>
      <c r="BX391"/>
      <c r="BY391">
        <v>309</v>
      </c>
      <c r="CP391" s="49"/>
    </row>
    <row r="392" spans="2:94" x14ac:dyDescent="0.25">
      <c r="B392" t="s">
        <v>538</v>
      </c>
      <c r="C392" t="s">
        <v>119</v>
      </c>
      <c r="D392" t="s">
        <v>230</v>
      </c>
      <c r="E392" t="s">
        <v>231</v>
      </c>
      <c r="F392" s="61">
        <v>45469</v>
      </c>
      <c r="G392" s="61">
        <v>45499</v>
      </c>
      <c r="L392">
        <v>810</v>
      </c>
      <c r="Q392">
        <v>104.5</v>
      </c>
      <c r="R392">
        <v>104.5</v>
      </c>
      <c r="T392">
        <v>81</v>
      </c>
      <c r="U392">
        <v>7.22</v>
      </c>
      <c r="W392">
        <v>6.8</v>
      </c>
      <c r="X392">
        <v>4.22</v>
      </c>
      <c r="Y392">
        <v>1.78</v>
      </c>
      <c r="AB392">
        <v>24.2</v>
      </c>
      <c r="AC392">
        <v>7.23</v>
      </c>
      <c r="AE392">
        <v>8.68</v>
      </c>
      <c r="AF392"/>
      <c r="AG392">
        <v>1.47</v>
      </c>
      <c r="AH392"/>
      <c r="AI392"/>
      <c r="AJ392">
        <v>51</v>
      </c>
      <c r="AK392"/>
      <c r="AL392">
        <v>0.51</v>
      </c>
      <c r="AR392">
        <v>15.05</v>
      </c>
      <c r="AS392">
        <v>44.6</v>
      </c>
      <c r="AT392"/>
      <c r="AU392"/>
      <c r="AV392"/>
      <c r="AW392"/>
      <c r="AX392">
        <v>12.3</v>
      </c>
      <c r="AY392">
        <v>12.3</v>
      </c>
      <c r="AZ392">
        <v>183</v>
      </c>
      <c r="BA392"/>
      <c r="BB392"/>
      <c r="BC392"/>
      <c r="BD392">
        <v>13</v>
      </c>
      <c r="BE392"/>
      <c r="BF392">
        <v>8.17</v>
      </c>
      <c r="BG392">
        <v>3.6</v>
      </c>
      <c r="BH392">
        <v>38.299999999999997</v>
      </c>
      <c r="BI392">
        <v>1.2</v>
      </c>
      <c r="BJ392">
        <v>1.07</v>
      </c>
      <c r="BK392">
        <v>1.07</v>
      </c>
      <c r="BM392">
        <v>16.25</v>
      </c>
      <c r="BN392">
        <v>0.48</v>
      </c>
      <c r="BO392"/>
      <c r="BP392">
        <v>0.67</v>
      </c>
      <c r="BQ392">
        <v>4.07</v>
      </c>
      <c r="BR392">
        <v>4.07</v>
      </c>
      <c r="BS392">
        <v>4.07</v>
      </c>
      <c r="BT392">
        <v>95</v>
      </c>
      <c r="BU392">
        <v>2.6</v>
      </c>
      <c r="BV392">
        <v>40.6</v>
      </c>
      <c r="BW392">
        <v>4.2699999999999996</v>
      </c>
      <c r="BX392"/>
      <c r="BY392">
        <v>330</v>
      </c>
      <c r="CP392" s="49"/>
    </row>
    <row r="393" spans="2:94" x14ac:dyDescent="0.25">
      <c r="B393" t="s">
        <v>539</v>
      </c>
      <c r="C393" t="s">
        <v>119</v>
      </c>
      <c r="D393" t="s">
        <v>230</v>
      </c>
      <c r="E393" t="s">
        <v>231</v>
      </c>
      <c r="F393" s="61">
        <v>45469</v>
      </c>
      <c r="G393" s="61">
        <v>45499</v>
      </c>
      <c r="L393">
        <v>774</v>
      </c>
      <c r="Q393">
        <v>97.3</v>
      </c>
      <c r="R393">
        <v>97.3</v>
      </c>
      <c r="T393">
        <v>64</v>
      </c>
      <c r="U393">
        <v>6.51</v>
      </c>
      <c r="W393">
        <v>6.46</v>
      </c>
      <c r="X393">
        <v>3.48</v>
      </c>
      <c r="Y393">
        <v>1.55</v>
      </c>
      <c r="AB393">
        <v>19.5</v>
      </c>
      <c r="AC393">
        <v>6.35</v>
      </c>
      <c r="AE393">
        <v>7.44</v>
      </c>
      <c r="AF393"/>
      <c r="AG393">
        <v>1.19</v>
      </c>
      <c r="AH393"/>
      <c r="AI393"/>
      <c r="AJ393">
        <v>43.8</v>
      </c>
      <c r="AK393"/>
      <c r="AL393">
        <v>0.49</v>
      </c>
      <c r="AR393">
        <v>12.35</v>
      </c>
      <c r="AS393">
        <v>38.1</v>
      </c>
      <c r="AT393"/>
      <c r="AU393"/>
      <c r="AV393"/>
      <c r="AW393"/>
      <c r="AX393">
        <v>10.6</v>
      </c>
      <c r="AY393">
        <v>10.6</v>
      </c>
      <c r="AZ393">
        <v>147</v>
      </c>
      <c r="BA393"/>
      <c r="BB393"/>
      <c r="BC393"/>
      <c r="BD393">
        <v>14.2</v>
      </c>
      <c r="BE393"/>
      <c r="BF393">
        <v>6.58</v>
      </c>
      <c r="BG393">
        <v>3</v>
      </c>
      <c r="BH393">
        <v>40.200000000000003</v>
      </c>
      <c r="BI393">
        <v>1</v>
      </c>
      <c r="BJ393">
        <v>1.06</v>
      </c>
      <c r="BK393">
        <v>1.06</v>
      </c>
      <c r="BM393">
        <v>14.4</v>
      </c>
      <c r="BN393">
        <v>0.41</v>
      </c>
      <c r="BO393"/>
      <c r="BP393">
        <v>0.5</v>
      </c>
      <c r="BQ393">
        <v>3.37</v>
      </c>
      <c r="BR393">
        <v>3.37</v>
      </c>
      <c r="BS393">
        <v>3.37</v>
      </c>
      <c r="BT393">
        <v>75</v>
      </c>
      <c r="BU393">
        <v>3.2</v>
      </c>
      <c r="BV393">
        <v>33.6</v>
      </c>
      <c r="BW393">
        <v>3.3</v>
      </c>
      <c r="BX393"/>
      <c r="BY393">
        <v>289</v>
      </c>
      <c r="CP393" s="49"/>
    </row>
    <row r="394" spans="2:94" x14ac:dyDescent="0.25">
      <c r="B394" t="s">
        <v>540</v>
      </c>
      <c r="C394" t="s">
        <v>119</v>
      </c>
      <c r="D394" t="s">
        <v>230</v>
      </c>
      <c r="E394" t="s">
        <v>231</v>
      </c>
      <c r="F394" s="61">
        <v>45469</v>
      </c>
      <c r="G394" s="61">
        <v>45499</v>
      </c>
      <c r="L394">
        <v>783</v>
      </c>
      <c r="Q394">
        <v>69.2</v>
      </c>
      <c r="R394">
        <v>69.2</v>
      </c>
      <c r="T394">
        <v>46</v>
      </c>
      <c r="U394">
        <v>4.13</v>
      </c>
      <c r="W394">
        <v>2.79</v>
      </c>
      <c r="X394">
        <v>2.31</v>
      </c>
      <c r="Y394">
        <v>0.8</v>
      </c>
      <c r="AB394">
        <v>13.6</v>
      </c>
      <c r="AC394">
        <v>2.88</v>
      </c>
      <c r="AE394">
        <v>7.11</v>
      </c>
      <c r="AF394"/>
      <c r="AG394">
        <v>0.64</v>
      </c>
      <c r="AH394"/>
      <c r="AI394"/>
      <c r="AJ394">
        <v>23.5</v>
      </c>
      <c r="AK394"/>
      <c r="AL394">
        <v>0.25</v>
      </c>
      <c r="AR394">
        <v>9.41</v>
      </c>
      <c r="AS394">
        <v>20.5</v>
      </c>
      <c r="AT394"/>
      <c r="AU394"/>
      <c r="AV394"/>
      <c r="AW394"/>
      <c r="AX394">
        <v>5.2</v>
      </c>
      <c r="AY394">
        <v>5.2</v>
      </c>
      <c r="AZ394">
        <v>106</v>
      </c>
      <c r="BA394"/>
      <c r="BB394"/>
      <c r="BC394"/>
      <c r="BD394">
        <v>6.4</v>
      </c>
      <c r="BE394"/>
      <c r="BF394">
        <v>2.98</v>
      </c>
      <c r="BG394">
        <v>1.7</v>
      </c>
      <c r="BH394">
        <v>52.2</v>
      </c>
      <c r="BI394">
        <v>0.7</v>
      </c>
      <c r="BJ394">
        <v>0.43</v>
      </c>
      <c r="BK394">
        <v>0.43</v>
      </c>
      <c r="BM394">
        <v>10.25</v>
      </c>
      <c r="BN394">
        <v>0.31</v>
      </c>
      <c r="BO394"/>
      <c r="BP394">
        <v>0.28999999999999998</v>
      </c>
      <c r="BQ394">
        <v>2.17</v>
      </c>
      <c r="BR394">
        <v>2.17</v>
      </c>
      <c r="BS394">
        <v>2.17</v>
      </c>
      <c r="BT394">
        <v>51</v>
      </c>
      <c r="BU394">
        <v>2.8</v>
      </c>
      <c r="BV394">
        <v>18.2</v>
      </c>
      <c r="BW394">
        <v>2.0299999999999998</v>
      </c>
      <c r="BX394"/>
      <c r="BY394">
        <v>254</v>
      </c>
      <c r="CP394" s="49"/>
    </row>
    <row r="395" spans="2:94" x14ac:dyDescent="0.25">
      <c r="B395" t="s">
        <v>541</v>
      </c>
      <c r="C395" t="s">
        <v>119</v>
      </c>
      <c r="D395" t="s">
        <v>230</v>
      </c>
      <c r="E395" t="s">
        <v>231</v>
      </c>
      <c r="F395" s="61">
        <v>45469</v>
      </c>
      <c r="G395" s="61">
        <v>45499</v>
      </c>
      <c r="L395">
        <v>694</v>
      </c>
      <c r="Q395">
        <v>67.2</v>
      </c>
      <c r="R395">
        <v>67.2</v>
      </c>
      <c r="T395">
        <v>57</v>
      </c>
      <c r="U395">
        <v>4.0599999999999996</v>
      </c>
      <c r="W395">
        <v>3.53</v>
      </c>
      <c r="X395">
        <v>2.39</v>
      </c>
      <c r="Y395">
        <v>0.89</v>
      </c>
      <c r="AB395">
        <v>16.2</v>
      </c>
      <c r="AC395">
        <v>3.87</v>
      </c>
      <c r="AE395">
        <v>5.56</v>
      </c>
      <c r="AF395"/>
      <c r="AG395">
        <v>0.7</v>
      </c>
      <c r="AH395"/>
      <c r="AI395"/>
      <c r="AJ395">
        <v>26.7</v>
      </c>
      <c r="AK395"/>
      <c r="AL395">
        <v>0.31</v>
      </c>
      <c r="AR395">
        <v>10.4</v>
      </c>
      <c r="AS395">
        <v>24.3</v>
      </c>
      <c r="AT395"/>
      <c r="AU395"/>
      <c r="AV395"/>
      <c r="AW395"/>
      <c r="AX395">
        <v>6.58</v>
      </c>
      <c r="AY395">
        <v>6.58</v>
      </c>
      <c r="AZ395">
        <v>105.5</v>
      </c>
      <c r="BA395"/>
      <c r="BB395"/>
      <c r="BC395"/>
      <c r="BD395">
        <v>12</v>
      </c>
      <c r="BE395"/>
      <c r="BF395">
        <v>4.33</v>
      </c>
      <c r="BG395">
        <v>2.7</v>
      </c>
      <c r="BH395">
        <v>27.6</v>
      </c>
      <c r="BI395">
        <v>0.7</v>
      </c>
      <c r="BJ395">
        <v>0.68</v>
      </c>
      <c r="BK395">
        <v>0.68</v>
      </c>
      <c r="BM395">
        <v>11.1</v>
      </c>
      <c r="BN395">
        <v>0.33</v>
      </c>
      <c r="BO395"/>
      <c r="BP395">
        <v>0.37</v>
      </c>
      <c r="BQ395">
        <v>2.73</v>
      </c>
      <c r="BR395">
        <v>2.73</v>
      </c>
      <c r="BS395">
        <v>2.73</v>
      </c>
      <c r="BT395">
        <v>62</v>
      </c>
      <c r="BU395">
        <v>3.5</v>
      </c>
      <c r="BV395">
        <v>20.8</v>
      </c>
      <c r="BW395">
        <v>2.2000000000000002</v>
      </c>
      <c r="BX395"/>
      <c r="BY395">
        <v>189</v>
      </c>
      <c r="CP395" s="49"/>
    </row>
    <row r="396" spans="2:94" x14ac:dyDescent="0.25">
      <c r="B396" t="s">
        <v>542</v>
      </c>
      <c r="C396" t="s">
        <v>119</v>
      </c>
      <c r="D396" t="s">
        <v>230</v>
      </c>
      <c r="E396" t="s">
        <v>231</v>
      </c>
      <c r="F396" s="61">
        <v>45469</v>
      </c>
      <c r="G396" s="61">
        <v>45499</v>
      </c>
      <c r="L396">
        <v>676</v>
      </c>
      <c r="Q396">
        <v>79</v>
      </c>
      <c r="R396">
        <v>79</v>
      </c>
      <c r="T396">
        <v>58</v>
      </c>
      <c r="U396">
        <v>7.86</v>
      </c>
      <c r="W396">
        <v>4.42</v>
      </c>
      <c r="X396">
        <v>2.84</v>
      </c>
      <c r="Y396">
        <v>1.1499999999999999</v>
      </c>
      <c r="AB396">
        <v>16.2</v>
      </c>
      <c r="AC396">
        <v>5.21</v>
      </c>
      <c r="AE396">
        <v>9.11</v>
      </c>
      <c r="AF396"/>
      <c r="AG396">
        <v>0.96</v>
      </c>
      <c r="AH396"/>
      <c r="AI396"/>
      <c r="AJ396">
        <v>36.799999999999997</v>
      </c>
      <c r="AK396"/>
      <c r="AL396">
        <v>0.38</v>
      </c>
      <c r="AR396">
        <v>11.05</v>
      </c>
      <c r="AS396">
        <v>35.299999999999997</v>
      </c>
      <c r="AT396"/>
      <c r="AU396"/>
      <c r="AV396"/>
      <c r="AW396"/>
      <c r="AX396">
        <v>8.7200000000000006</v>
      </c>
      <c r="AY396">
        <v>8.7200000000000006</v>
      </c>
      <c r="AZ396">
        <v>113</v>
      </c>
      <c r="BA396"/>
      <c r="BB396"/>
      <c r="BC396"/>
      <c r="BD396">
        <v>8.6</v>
      </c>
      <c r="BE396"/>
      <c r="BF396">
        <v>5.6</v>
      </c>
      <c r="BG396">
        <v>1.9</v>
      </c>
      <c r="BH396">
        <v>54.6</v>
      </c>
      <c r="BI396">
        <v>0.9</v>
      </c>
      <c r="BJ396">
        <v>0.73</v>
      </c>
      <c r="BK396">
        <v>0.73</v>
      </c>
      <c r="BM396">
        <v>13.4</v>
      </c>
      <c r="BN396">
        <v>0.36</v>
      </c>
      <c r="BO396"/>
      <c r="BP396">
        <v>0.41</v>
      </c>
      <c r="BQ396">
        <v>3.17</v>
      </c>
      <c r="BR396">
        <v>3.17</v>
      </c>
      <c r="BS396">
        <v>3.17</v>
      </c>
      <c r="BT396">
        <v>77</v>
      </c>
      <c r="BU396">
        <v>3.8</v>
      </c>
      <c r="BV396">
        <v>25.9</v>
      </c>
      <c r="BW396">
        <v>2.5099999999999998</v>
      </c>
      <c r="BX396"/>
      <c r="BY396">
        <v>378</v>
      </c>
      <c r="CP396" s="49"/>
    </row>
    <row r="397" spans="2:94" x14ac:dyDescent="0.25">
      <c r="B397" t="s">
        <v>543</v>
      </c>
      <c r="C397" t="s">
        <v>119</v>
      </c>
      <c r="D397" t="s">
        <v>230</v>
      </c>
      <c r="E397" t="s">
        <v>231</v>
      </c>
      <c r="F397" s="61">
        <v>45469</v>
      </c>
      <c r="G397" s="61">
        <v>45499</v>
      </c>
      <c r="L397">
        <v>710</v>
      </c>
      <c r="Q397">
        <v>37.1</v>
      </c>
      <c r="R397">
        <v>37.1</v>
      </c>
      <c r="T397">
        <v>24</v>
      </c>
      <c r="U397">
        <v>1.94</v>
      </c>
      <c r="W397">
        <v>1.79</v>
      </c>
      <c r="X397">
        <v>1.1200000000000001</v>
      </c>
      <c r="Y397">
        <v>0.88</v>
      </c>
      <c r="AB397">
        <v>9.6</v>
      </c>
      <c r="AC397">
        <v>1.99</v>
      </c>
      <c r="AE397">
        <v>3.03</v>
      </c>
      <c r="AF397"/>
      <c r="AG397">
        <v>0.31</v>
      </c>
      <c r="AH397"/>
      <c r="AI397"/>
      <c r="AJ397">
        <v>15.6</v>
      </c>
      <c r="AK397"/>
      <c r="AL397">
        <v>0.15</v>
      </c>
      <c r="AR397">
        <v>3.24</v>
      </c>
      <c r="AS397">
        <v>14.4</v>
      </c>
      <c r="AT397"/>
      <c r="AU397"/>
      <c r="AV397"/>
      <c r="AW397"/>
      <c r="AX397">
        <v>3.79</v>
      </c>
      <c r="AY397">
        <v>3.79</v>
      </c>
      <c r="AZ397">
        <v>84.9</v>
      </c>
      <c r="BA397"/>
      <c r="BB397"/>
      <c r="BC397"/>
      <c r="BD397">
        <v>2.4</v>
      </c>
      <c r="BE397"/>
      <c r="BF397">
        <v>2.54</v>
      </c>
      <c r="BG397">
        <v>1.1000000000000001</v>
      </c>
      <c r="BH397">
        <v>76.099999999999994</v>
      </c>
      <c r="BI397">
        <v>0.2</v>
      </c>
      <c r="BJ397">
        <v>0.37</v>
      </c>
      <c r="BK397">
        <v>0.37</v>
      </c>
      <c r="BM397">
        <v>3.98</v>
      </c>
      <c r="BN397">
        <v>0.09</v>
      </c>
      <c r="BO397"/>
      <c r="BP397">
        <v>0.15</v>
      </c>
      <c r="BQ397">
        <v>0.86</v>
      </c>
      <c r="BR397">
        <v>0.86</v>
      </c>
      <c r="BS397">
        <v>0.86</v>
      </c>
      <c r="BT397">
        <v>31</v>
      </c>
      <c r="BU397">
        <v>9.5</v>
      </c>
      <c r="BV397">
        <v>9.3000000000000007</v>
      </c>
      <c r="BW397">
        <v>1.04</v>
      </c>
      <c r="BX397"/>
      <c r="BY397">
        <v>104</v>
      </c>
      <c r="CP397" s="49"/>
    </row>
    <row r="398" spans="2:94" x14ac:dyDescent="0.25">
      <c r="B398" t="s">
        <v>544</v>
      </c>
      <c r="C398" t="s">
        <v>119</v>
      </c>
      <c r="D398" t="s">
        <v>230</v>
      </c>
      <c r="E398" t="s">
        <v>231</v>
      </c>
      <c r="F398" s="61">
        <v>45469</v>
      </c>
      <c r="G398" s="61">
        <v>45499</v>
      </c>
      <c r="L398">
        <v>676</v>
      </c>
      <c r="Q398">
        <v>45.3</v>
      </c>
      <c r="R398">
        <v>45.3</v>
      </c>
      <c r="T398">
        <v>26</v>
      </c>
      <c r="U398">
        <v>1.54</v>
      </c>
      <c r="W398">
        <v>2.12</v>
      </c>
      <c r="X398">
        <v>1.44</v>
      </c>
      <c r="Y398">
        <v>0.88</v>
      </c>
      <c r="AB398">
        <v>8.4</v>
      </c>
      <c r="AC398">
        <v>2.54</v>
      </c>
      <c r="AE398">
        <v>6.13</v>
      </c>
      <c r="AF398"/>
      <c r="AG398">
        <v>0.38</v>
      </c>
      <c r="AH398"/>
      <c r="AI398"/>
      <c r="AJ398">
        <v>19.399999999999999</v>
      </c>
      <c r="AK398"/>
      <c r="AL398">
        <v>0.19</v>
      </c>
      <c r="AR398">
        <v>5.26</v>
      </c>
      <c r="AS398">
        <v>16</v>
      </c>
      <c r="AT398"/>
      <c r="AU398"/>
      <c r="AV398"/>
      <c r="AW398"/>
      <c r="AX398">
        <v>4.67</v>
      </c>
      <c r="AY398">
        <v>4.67</v>
      </c>
      <c r="AZ398">
        <v>83.3</v>
      </c>
      <c r="BA398"/>
      <c r="BB398"/>
      <c r="BC398"/>
      <c r="BD398">
        <v>2.2999999999999998</v>
      </c>
      <c r="BE398"/>
      <c r="BF398">
        <v>3.09</v>
      </c>
      <c r="BG398">
        <v>0.7</v>
      </c>
      <c r="BH398">
        <v>75.3</v>
      </c>
      <c r="BI398">
        <v>0.4</v>
      </c>
      <c r="BJ398">
        <v>0.38</v>
      </c>
      <c r="BK398">
        <v>0.38</v>
      </c>
      <c r="BM398">
        <v>6.58</v>
      </c>
      <c r="BN398">
        <v>0.18</v>
      </c>
      <c r="BO398"/>
      <c r="BP398">
        <v>0.18</v>
      </c>
      <c r="BQ398">
        <v>1.1399999999999999</v>
      </c>
      <c r="BR398">
        <v>1.1399999999999999</v>
      </c>
      <c r="BS398">
        <v>1.1399999999999999</v>
      </c>
      <c r="BT398">
        <v>32</v>
      </c>
      <c r="BU398">
        <v>15.7</v>
      </c>
      <c r="BV398">
        <v>11.8</v>
      </c>
      <c r="BW398">
        <v>1.45</v>
      </c>
      <c r="BX398"/>
      <c r="BY398">
        <v>277</v>
      </c>
      <c r="CP398" s="49"/>
    </row>
    <row r="399" spans="2:94" x14ac:dyDescent="0.25">
      <c r="B399" t="s">
        <v>545</v>
      </c>
      <c r="C399" t="s">
        <v>119</v>
      </c>
      <c r="D399" t="s">
        <v>230</v>
      </c>
      <c r="E399" t="s">
        <v>231</v>
      </c>
      <c r="F399" s="61">
        <v>45469</v>
      </c>
      <c r="G399" s="61">
        <v>45499</v>
      </c>
      <c r="L399">
        <v>320</v>
      </c>
      <c r="Q399">
        <v>40.5</v>
      </c>
      <c r="R399">
        <v>40.5</v>
      </c>
      <c r="T399">
        <v>173</v>
      </c>
      <c r="U399">
        <v>3.61</v>
      </c>
      <c r="W399">
        <v>3.39</v>
      </c>
      <c r="X399">
        <v>1.82</v>
      </c>
      <c r="Y399">
        <v>0.76</v>
      </c>
      <c r="AB399">
        <v>26.4</v>
      </c>
      <c r="AC399">
        <v>3.33</v>
      </c>
      <c r="AE399">
        <v>7.98</v>
      </c>
      <c r="AF399"/>
      <c r="AG399">
        <v>0.68</v>
      </c>
      <c r="AH399"/>
      <c r="AI399"/>
      <c r="AJ399">
        <v>19.899999999999999</v>
      </c>
      <c r="AK399"/>
      <c r="AL399">
        <v>0.28999999999999998</v>
      </c>
      <c r="AR399">
        <v>13.9</v>
      </c>
      <c r="AS399">
        <v>18</v>
      </c>
      <c r="AT399"/>
      <c r="AU399"/>
      <c r="AV399"/>
      <c r="AW399"/>
      <c r="AX399">
        <v>4.51</v>
      </c>
      <c r="AY399">
        <v>4.51</v>
      </c>
      <c r="AZ399">
        <v>50.3</v>
      </c>
      <c r="BA399"/>
      <c r="BB399"/>
      <c r="BC399"/>
      <c r="BD399">
        <v>58.2</v>
      </c>
      <c r="BE399"/>
      <c r="BF399">
        <v>3.73</v>
      </c>
      <c r="BG399">
        <v>2.1</v>
      </c>
      <c r="BH399">
        <v>29.2</v>
      </c>
      <c r="BI399">
        <v>0.9</v>
      </c>
      <c r="BJ399">
        <v>0.6</v>
      </c>
      <c r="BK399">
        <v>0.6</v>
      </c>
      <c r="BM399">
        <v>10.8</v>
      </c>
      <c r="BN399">
        <v>0.89</v>
      </c>
      <c r="BO399"/>
      <c r="BP399">
        <v>0.33</v>
      </c>
      <c r="BQ399">
        <v>2.5</v>
      </c>
      <c r="BR399">
        <v>2.5</v>
      </c>
      <c r="BS399">
        <v>2.5</v>
      </c>
      <c r="BT399">
        <v>431</v>
      </c>
      <c r="BU399">
        <v>4</v>
      </c>
      <c r="BV399">
        <v>17.3</v>
      </c>
      <c r="BW399">
        <v>2.39</v>
      </c>
      <c r="BX399"/>
      <c r="BY399">
        <v>311</v>
      </c>
      <c r="CP399" s="49"/>
    </row>
    <row r="400" spans="2:94" x14ac:dyDescent="0.25">
      <c r="B400" t="s">
        <v>546</v>
      </c>
      <c r="C400" t="s">
        <v>119</v>
      </c>
      <c r="D400" t="s">
        <v>230</v>
      </c>
      <c r="E400" t="s">
        <v>231</v>
      </c>
      <c r="F400" s="61">
        <v>45469</v>
      </c>
      <c r="G400" s="61">
        <v>45499</v>
      </c>
      <c r="L400">
        <v>331</v>
      </c>
      <c r="Q400">
        <v>33.6</v>
      </c>
      <c r="R400">
        <v>33.6</v>
      </c>
      <c r="T400">
        <v>178</v>
      </c>
      <c r="U400">
        <v>4.1100000000000003</v>
      </c>
      <c r="W400">
        <v>6.44</v>
      </c>
      <c r="X400">
        <v>3.84</v>
      </c>
      <c r="Y400">
        <v>1.5</v>
      </c>
      <c r="AB400">
        <v>27.5</v>
      </c>
      <c r="AC400">
        <v>5.85</v>
      </c>
      <c r="AE400">
        <v>4.5599999999999996</v>
      </c>
      <c r="AF400"/>
      <c r="AG400">
        <v>1.36</v>
      </c>
      <c r="AH400"/>
      <c r="AI400"/>
      <c r="AJ400">
        <v>26.6</v>
      </c>
      <c r="AK400"/>
      <c r="AL400">
        <v>0.54</v>
      </c>
      <c r="AR400">
        <v>7.31</v>
      </c>
      <c r="AS400">
        <v>26.1</v>
      </c>
      <c r="AT400"/>
      <c r="AU400"/>
      <c r="AV400"/>
      <c r="AW400"/>
      <c r="AX400">
        <v>7.08</v>
      </c>
      <c r="AY400">
        <v>7.08</v>
      </c>
      <c r="AZ400">
        <v>46.4</v>
      </c>
      <c r="BA400"/>
      <c r="BB400"/>
      <c r="BC400"/>
      <c r="BD400">
        <v>95.5</v>
      </c>
      <c r="BE400"/>
      <c r="BF400">
        <v>5.18</v>
      </c>
      <c r="BG400">
        <v>1.9</v>
      </c>
      <c r="BH400">
        <v>30.1</v>
      </c>
      <c r="BI400">
        <v>0.5</v>
      </c>
      <c r="BJ400">
        <v>0.99</v>
      </c>
      <c r="BK400">
        <v>0.99</v>
      </c>
      <c r="BM400">
        <v>7.3</v>
      </c>
      <c r="BN400">
        <v>0.56999999999999995</v>
      </c>
      <c r="BO400"/>
      <c r="BP400">
        <v>0.65</v>
      </c>
      <c r="BQ400">
        <v>2.31</v>
      </c>
      <c r="BR400">
        <v>2.31</v>
      </c>
      <c r="BS400">
        <v>2.31</v>
      </c>
      <c r="BT400">
        <v>413</v>
      </c>
      <c r="BU400">
        <v>1.9</v>
      </c>
      <c r="BV400">
        <v>36.4</v>
      </c>
      <c r="BW400">
        <v>3.45</v>
      </c>
      <c r="BX400"/>
      <c r="BY400">
        <v>167</v>
      </c>
      <c r="CP400" s="49"/>
    </row>
    <row r="401" spans="2:94" x14ac:dyDescent="0.25">
      <c r="B401" t="s">
        <v>547</v>
      </c>
      <c r="C401" t="s">
        <v>119</v>
      </c>
      <c r="D401" t="s">
        <v>230</v>
      </c>
      <c r="E401" t="s">
        <v>231</v>
      </c>
      <c r="F401" s="61">
        <v>45469</v>
      </c>
      <c r="G401" s="61">
        <v>45499</v>
      </c>
      <c r="L401">
        <v>461</v>
      </c>
      <c r="Q401">
        <v>57</v>
      </c>
      <c r="R401">
        <v>57</v>
      </c>
      <c r="T401">
        <v>131</v>
      </c>
      <c r="U401">
        <v>2.68</v>
      </c>
      <c r="W401">
        <v>7.23</v>
      </c>
      <c r="X401">
        <v>5.1100000000000003</v>
      </c>
      <c r="Y401">
        <v>1.84</v>
      </c>
      <c r="AB401">
        <v>23</v>
      </c>
      <c r="AC401">
        <v>7.08</v>
      </c>
      <c r="AE401">
        <v>4.49</v>
      </c>
      <c r="AF401"/>
      <c r="AG401">
        <v>1.58</v>
      </c>
      <c r="AH401"/>
      <c r="AI401"/>
      <c r="AJ401">
        <v>34</v>
      </c>
      <c r="AK401"/>
      <c r="AL401">
        <v>0.61</v>
      </c>
      <c r="AR401">
        <v>7.31</v>
      </c>
      <c r="AS401">
        <v>35.5</v>
      </c>
      <c r="AT401"/>
      <c r="AU401"/>
      <c r="AV401"/>
      <c r="AW401"/>
      <c r="AX401">
        <v>8.07</v>
      </c>
      <c r="AY401">
        <v>8.07</v>
      </c>
      <c r="AZ401">
        <v>58.5</v>
      </c>
      <c r="BA401"/>
      <c r="BB401"/>
      <c r="BC401"/>
      <c r="BD401">
        <v>63.2</v>
      </c>
      <c r="BE401"/>
      <c r="BF401">
        <v>5.91</v>
      </c>
      <c r="BG401">
        <v>1.7</v>
      </c>
      <c r="BH401">
        <v>38.200000000000003</v>
      </c>
      <c r="BI401">
        <v>0.5</v>
      </c>
      <c r="BJ401">
        <v>1.3</v>
      </c>
      <c r="BK401">
        <v>1.3</v>
      </c>
      <c r="BM401">
        <v>6.08</v>
      </c>
      <c r="BN401">
        <v>0.5</v>
      </c>
      <c r="BO401"/>
      <c r="BP401">
        <v>0.75</v>
      </c>
      <c r="BQ401">
        <v>1.81</v>
      </c>
      <c r="BR401">
        <v>1.81</v>
      </c>
      <c r="BS401">
        <v>1.81</v>
      </c>
      <c r="BT401">
        <v>247</v>
      </c>
      <c r="BU401">
        <v>1.9</v>
      </c>
      <c r="BV401">
        <v>49.5</v>
      </c>
      <c r="BW401">
        <v>4.26</v>
      </c>
      <c r="BX401"/>
      <c r="BY401">
        <v>169</v>
      </c>
      <c r="CP401" s="49"/>
    </row>
    <row r="402" spans="2:94" x14ac:dyDescent="0.25">
      <c r="B402" t="s">
        <v>548</v>
      </c>
      <c r="C402" t="s">
        <v>119</v>
      </c>
      <c r="D402" t="s">
        <v>230</v>
      </c>
      <c r="E402" t="s">
        <v>231</v>
      </c>
      <c r="F402" s="61">
        <v>45469</v>
      </c>
      <c r="G402" s="61">
        <v>45499</v>
      </c>
      <c r="L402">
        <v>388</v>
      </c>
      <c r="Q402">
        <v>26.6</v>
      </c>
      <c r="R402">
        <v>26.6</v>
      </c>
      <c r="T402">
        <v>21</v>
      </c>
      <c r="U402">
        <v>0.88</v>
      </c>
      <c r="W402">
        <v>1.35</v>
      </c>
      <c r="X402">
        <v>0.71</v>
      </c>
      <c r="Y402">
        <v>0.44</v>
      </c>
      <c r="AB402">
        <v>4.7</v>
      </c>
      <c r="AC402">
        <v>1.62</v>
      </c>
      <c r="AE402">
        <v>3.59</v>
      </c>
      <c r="AF402"/>
      <c r="AG402">
        <v>0.25</v>
      </c>
      <c r="AH402"/>
      <c r="AI402"/>
      <c r="AJ402">
        <v>11.4</v>
      </c>
      <c r="AK402"/>
      <c r="AL402">
        <v>0.1</v>
      </c>
      <c r="AR402">
        <v>3.63</v>
      </c>
      <c r="AS402">
        <v>10.8</v>
      </c>
      <c r="AT402"/>
      <c r="AU402"/>
      <c r="AV402"/>
      <c r="AW402"/>
      <c r="AX402">
        <v>2.84</v>
      </c>
      <c r="AY402">
        <v>2.84</v>
      </c>
      <c r="AZ402">
        <v>43.5</v>
      </c>
      <c r="BA402"/>
      <c r="BB402"/>
      <c r="BC402"/>
      <c r="BD402">
        <v>2</v>
      </c>
      <c r="BE402"/>
      <c r="BF402">
        <v>1.68</v>
      </c>
      <c r="BG402">
        <v>0.9</v>
      </c>
      <c r="BH402">
        <v>45.5</v>
      </c>
      <c r="BI402">
        <v>0.3</v>
      </c>
      <c r="BJ402">
        <v>0.26</v>
      </c>
      <c r="BK402">
        <v>0.26</v>
      </c>
      <c r="BM402">
        <v>3.77</v>
      </c>
      <c r="BN402">
        <v>0.12</v>
      </c>
      <c r="BO402"/>
      <c r="BP402">
        <v>0.11</v>
      </c>
      <c r="BQ402">
        <v>0.74</v>
      </c>
      <c r="BR402">
        <v>0.74</v>
      </c>
      <c r="BS402">
        <v>0.74</v>
      </c>
      <c r="BT402">
        <v>23</v>
      </c>
      <c r="BU402">
        <v>8.4</v>
      </c>
      <c r="BV402">
        <v>9.3000000000000007</v>
      </c>
      <c r="BW402">
        <v>1.02</v>
      </c>
      <c r="BX402"/>
      <c r="BY402">
        <v>141</v>
      </c>
      <c r="CP402" s="49"/>
    </row>
    <row r="403" spans="2:94" x14ac:dyDescent="0.25">
      <c r="B403" t="s">
        <v>549</v>
      </c>
      <c r="C403" t="s">
        <v>119</v>
      </c>
      <c r="D403" t="s">
        <v>230</v>
      </c>
      <c r="E403" t="s">
        <v>231</v>
      </c>
      <c r="F403" s="61">
        <v>45469</v>
      </c>
      <c r="G403" s="61">
        <v>45499</v>
      </c>
      <c r="L403">
        <v>656</v>
      </c>
      <c r="Q403">
        <v>45.3</v>
      </c>
      <c r="R403">
        <v>45.3</v>
      </c>
      <c r="T403">
        <v>38</v>
      </c>
      <c r="U403">
        <v>1.74</v>
      </c>
      <c r="W403">
        <v>2.0499999999999998</v>
      </c>
      <c r="X403">
        <v>1.21</v>
      </c>
      <c r="Y403">
        <v>0.77</v>
      </c>
      <c r="AB403">
        <v>9.1</v>
      </c>
      <c r="AC403">
        <v>2.39</v>
      </c>
      <c r="AE403">
        <v>6.23</v>
      </c>
      <c r="AF403"/>
      <c r="AG403">
        <v>0.37</v>
      </c>
      <c r="AH403"/>
      <c r="AI403"/>
      <c r="AJ403">
        <v>18.2</v>
      </c>
      <c r="AK403"/>
      <c r="AL403">
        <v>0.17</v>
      </c>
      <c r="AR403">
        <v>4.3099999999999996</v>
      </c>
      <c r="AS403">
        <v>17.2</v>
      </c>
      <c r="AT403"/>
      <c r="AU403"/>
      <c r="AV403"/>
      <c r="AW403"/>
      <c r="AX403">
        <v>4.3499999999999996</v>
      </c>
      <c r="AY403">
        <v>4.3499999999999996</v>
      </c>
      <c r="AZ403">
        <v>82.9</v>
      </c>
      <c r="BA403"/>
      <c r="BB403"/>
      <c r="BC403"/>
      <c r="BD403">
        <v>3.7</v>
      </c>
      <c r="BE403"/>
      <c r="BF403">
        <v>2.33</v>
      </c>
      <c r="BG403">
        <v>0.7</v>
      </c>
      <c r="BH403">
        <v>67.900000000000006</v>
      </c>
      <c r="BI403">
        <v>0.3</v>
      </c>
      <c r="BJ403">
        <v>0.32</v>
      </c>
      <c r="BK403">
        <v>0.32</v>
      </c>
      <c r="BM403">
        <v>5.61</v>
      </c>
      <c r="BN403">
        <v>0.15</v>
      </c>
      <c r="BO403"/>
      <c r="BP403">
        <v>0.2</v>
      </c>
      <c r="BQ403">
        <v>1.1200000000000001</v>
      </c>
      <c r="BR403">
        <v>1.1200000000000001</v>
      </c>
      <c r="BS403">
        <v>1.1200000000000001</v>
      </c>
      <c r="BT403">
        <v>40</v>
      </c>
      <c r="BU403">
        <v>6</v>
      </c>
      <c r="BV403">
        <v>10.199999999999999</v>
      </c>
      <c r="BW403">
        <v>1.21</v>
      </c>
      <c r="BX403"/>
      <c r="BY403">
        <v>248</v>
      </c>
      <c r="CP403" s="49"/>
    </row>
    <row r="404" spans="2:94" x14ac:dyDescent="0.25">
      <c r="B404" t="s">
        <v>550</v>
      </c>
      <c r="C404" t="s">
        <v>119</v>
      </c>
      <c r="D404" t="s">
        <v>230</v>
      </c>
      <c r="E404" t="s">
        <v>231</v>
      </c>
      <c r="F404" s="61">
        <v>45469</v>
      </c>
      <c r="G404" s="61">
        <v>45499</v>
      </c>
      <c r="L404">
        <v>454</v>
      </c>
      <c r="Q404">
        <v>39.200000000000003</v>
      </c>
      <c r="R404">
        <v>39.200000000000003</v>
      </c>
      <c r="T404">
        <v>34</v>
      </c>
      <c r="U404">
        <v>0.97</v>
      </c>
      <c r="W404">
        <v>1.9</v>
      </c>
      <c r="X404">
        <v>1.19</v>
      </c>
      <c r="Y404">
        <v>0.67</v>
      </c>
      <c r="AB404">
        <v>5.3</v>
      </c>
      <c r="AC404">
        <v>2.27</v>
      </c>
      <c r="AE404">
        <v>7.32</v>
      </c>
      <c r="AF404"/>
      <c r="AG404">
        <v>0.4</v>
      </c>
      <c r="AH404"/>
      <c r="AI404"/>
      <c r="AJ404">
        <v>17.600000000000001</v>
      </c>
      <c r="AK404"/>
      <c r="AL404">
        <v>0.14000000000000001</v>
      </c>
      <c r="AR404">
        <v>5.79</v>
      </c>
      <c r="AS404">
        <v>17</v>
      </c>
      <c r="AT404"/>
      <c r="AU404"/>
      <c r="AV404"/>
      <c r="AW404"/>
      <c r="AX404">
        <v>4.3099999999999996</v>
      </c>
      <c r="AY404">
        <v>4.3099999999999996</v>
      </c>
      <c r="AZ404">
        <v>48.7</v>
      </c>
      <c r="BA404"/>
      <c r="BB404"/>
      <c r="BC404"/>
      <c r="BD404">
        <v>2.8</v>
      </c>
      <c r="BE404"/>
      <c r="BF404">
        <v>3.39</v>
      </c>
      <c r="BG404">
        <v>0.6</v>
      </c>
      <c r="BH404">
        <v>53.7</v>
      </c>
      <c r="BI404">
        <v>0.4</v>
      </c>
      <c r="BJ404">
        <v>0.35</v>
      </c>
      <c r="BK404">
        <v>0.35</v>
      </c>
      <c r="BM404">
        <v>6.98</v>
      </c>
      <c r="BN404">
        <v>0.21</v>
      </c>
      <c r="BO404"/>
      <c r="BP404">
        <v>0.24</v>
      </c>
      <c r="BQ404">
        <v>1.22</v>
      </c>
      <c r="BR404">
        <v>1.22</v>
      </c>
      <c r="BS404">
        <v>1.22</v>
      </c>
      <c r="BT404">
        <v>26</v>
      </c>
      <c r="BU404">
        <v>5.9</v>
      </c>
      <c r="BV404">
        <v>10.3</v>
      </c>
      <c r="BW404">
        <v>1.1299999999999999</v>
      </c>
      <c r="BX404"/>
      <c r="BY404">
        <v>299</v>
      </c>
      <c r="CP404" s="49"/>
    </row>
    <row r="405" spans="2:94" x14ac:dyDescent="0.25">
      <c r="B405" t="s">
        <v>551</v>
      </c>
      <c r="C405" t="s">
        <v>119</v>
      </c>
      <c r="D405" t="s">
        <v>230</v>
      </c>
      <c r="E405" t="s">
        <v>231</v>
      </c>
      <c r="F405" s="61">
        <v>45469</v>
      </c>
      <c r="G405" s="61">
        <v>45499</v>
      </c>
      <c r="L405">
        <v>299</v>
      </c>
      <c r="Q405">
        <v>29.3</v>
      </c>
      <c r="R405">
        <v>29.3</v>
      </c>
      <c r="T405">
        <v>30</v>
      </c>
      <c r="U405">
        <v>0.74</v>
      </c>
      <c r="W405">
        <v>1.34</v>
      </c>
      <c r="X405">
        <v>0.98</v>
      </c>
      <c r="Y405">
        <v>0.47</v>
      </c>
      <c r="AB405">
        <v>3.6</v>
      </c>
      <c r="AC405">
        <v>1.72</v>
      </c>
      <c r="AE405">
        <v>4.51</v>
      </c>
      <c r="AF405"/>
      <c r="AG405">
        <v>0.27</v>
      </c>
      <c r="AH405"/>
      <c r="AI405"/>
      <c r="AJ405">
        <v>11.9</v>
      </c>
      <c r="AK405"/>
      <c r="AL405">
        <v>0.17</v>
      </c>
      <c r="AR405">
        <v>3.58</v>
      </c>
      <c r="AS405">
        <v>10.4</v>
      </c>
      <c r="AT405"/>
      <c r="AU405"/>
      <c r="AV405"/>
      <c r="AW405"/>
      <c r="AX405">
        <v>2.65</v>
      </c>
      <c r="AY405">
        <v>2.65</v>
      </c>
      <c r="AZ405">
        <v>37.299999999999997</v>
      </c>
      <c r="BA405"/>
      <c r="BB405"/>
      <c r="BC405"/>
      <c r="BD405">
        <v>0.7</v>
      </c>
      <c r="BE405"/>
      <c r="BF405">
        <v>2.15</v>
      </c>
      <c r="BG405">
        <v>0.8</v>
      </c>
      <c r="BH405">
        <v>33</v>
      </c>
      <c r="BI405">
        <v>0.3</v>
      </c>
      <c r="BJ405">
        <v>0.27</v>
      </c>
      <c r="BK405">
        <v>0.27</v>
      </c>
      <c r="BM405">
        <v>4.34</v>
      </c>
      <c r="BN405">
        <v>0.11</v>
      </c>
      <c r="BO405"/>
      <c r="BP405">
        <v>0.16</v>
      </c>
      <c r="BQ405">
        <v>0.91</v>
      </c>
      <c r="BR405">
        <v>0.91</v>
      </c>
      <c r="BS405">
        <v>0.91</v>
      </c>
      <c r="BT405">
        <v>15</v>
      </c>
      <c r="BU405">
        <v>8.4</v>
      </c>
      <c r="BV405">
        <v>8.4</v>
      </c>
      <c r="BW405">
        <v>1</v>
      </c>
      <c r="BX405"/>
      <c r="BY405">
        <v>176</v>
      </c>
      <c r="CP405" s="49"/>
    </row>
    <row r="406" spans="2:94" x14ac:dyDescent="0.25">
      <c r="B406" t="s">
        <v>552</v>
      </c>
      <c r="C406" t="s">
        <v>119</v>
      </c>
      <c r="D406" t="s">
        <v>230</v>
      </c>
      <c r="E406" t="s">
        <v>231</v>
      </c>
      <c r="F406" s="61">
        <v>45469</v>
      </c>
      <c r="G406" s="61">
        <v>45499</v>
      </c>
      <c r="L406">
        <v>277</v>
      </c>
      <c r="Q406">
        <v>30.7</v>
      </c>
      <c r="R406">
        <v>30.7</v>
      </c>
      <c r="T406">
        <v>168</v>
      </c>
      <c r="U406">
        <v>1.9</v>
      </c>
      <c r="W406">
        <v>2.4700000000000002</v>
      </c>
      <c r="X406">
        <v>1.84</v>
      </c>
      <c r="Y406">
        <v>0.59</v>
      </c>
      <c r="AB406">
        <v>20.7</v>
      </c>
      <c r="AC406">
        <v>2.41</v>
      </c>
      <c r="AE406">
        <v>7.55</v>
      </c>
      <c r="AF406"/>
      <c r="AG406">
        <v>0.56999999999999995</v>
      </c>
      <c r="AH406"/>
      <c r="AI406"/>
      <c r="AJ406">
        <v>14.3</v>
      </c>
      <c r="AK406"/>
      <c r="AL406">
        <v>0.21</v>
      </c>
      <c r="AR406">
        <v>11.1</v>
      </c>
      <c r="AS406">
        <v>12.2</v>
      </c>
      <c r="AT406"/>
      <c r="AU406"/>
      <c r="AV406"/>
      <c r="AW406"/>
      <c r="AX406">
        <v>3.2</v>
      </c>
      <c r="AY406">
        <v>3.2</v>
      </c>
      <c r="AZ406">
        <v>38</v>
      </c>
      <c r="BA406"/>
      <c r="BB406"/>
      <c r="BC406"/>
      <c r="BD406">
        <v>49.3</v>
      </c>
      <c r="BE406"/>
      <c r="BF406">
        <v>2.4300000000000002</v>
      </c>
      <c r="BG406">
        <v>1.5</v>
      </c>
      <c r="BH406">
        <v>40.4</v>
      </c>
      <c r="BI406">
        <v>0.7</v>
      </c>
      <c r="BJ406">
        <v>0.49</v>
      </c>
      <c r="BK406">
        <v>0.49</v>
      </c>
      <c r="BM406">
        <v>8.4499999999999993</v>
      </c>
      <c r="BN406">
        <v>0.7</v>
      </c>
      <c r="BO406"/>
      <c r="BP406">
        <v>0.26</v>
      </c>
      <c r="BQ406">
        <v>2.15</v>
      </c>
      <c r="BR406">
        <v>2.15</v>
      </c>
      <c r="BS406">
        <v>2.15</v>
      </c>
      <c r="BT406">
        <v>389</v>
      </c>
      <c r="BU406">
        <v>5.2</v>
      </c>
      <c r="BV406">
        <v>14.3</v>
      </c>
      <c r="BW406">
        <v>1.8</v>
      </c>
      <c r="BX406"/>
      <c r="BY406">
        <v>298</v>
      </c>
      <c r="CP406" s="49"/>
    </row>
    <row r="407" spans="2:94" x14ac:dyDescent="0.25">
      <c r="B407" t="s">
        <v>553</v>
      </c>
      <c r="C407" t="s">
        <v>119</v>
      </c>
      <c r="D407" t="s">
        <v>230</v>
      </c>
      <c r="E407" t="s">
        <v>231</v>
      </c>
      <c r="F407" s="61">
        <v>45469</v>
      </c>
      <c r="G407" s="61">
        <v>45499</v>
      </c>
      <c r="L407">
        <v>190.5</v>
      </c>
      <c r="Q407">
        <v>12</v>
      </c>
      <c r="R407">
        <v>12</v>
      </c>
      <c r="T407">
        <v>182</v>
      </c>
      <c r="U407">
        <v>0.73</v>
      </c>
      <c r="W407">
        <v>1.96</v>
      </c>
      <c r="X407">
        <v>1.1200000000000001</v>
      </c>
      <c r="Y407">
        <v>0.39</v>
      </c>
      <c r="AB407">
        <v>27.8</v>
      </c>
      <c r="AC407">
        <v>1.69</v>
      </c>
      <c r="AE407">
        <v>4.53</v>
      </c>
      <c r="AF407"/>
      <c r="AG407">
        <v>0.34</v>
      </c>
      <c r="AH407"/>
      <c r="AI407"/>
      <c r="AJ407">
        <v>10.6</v>
      </c>
      <c r="AK407"/>
      <c r="AL407">
        <v>0.13</v>
      </c>
      <c r="AR407">
        <v>7.71</v>
      </c>
      <c r="AS407">
        <v>7.9</v>
      </c>
      <c r="AT407"/>
      <c r="AU407"/>
      <c r="AV407"/>
      <c r="AW407"/>
      <c r="AX407">
        <v>2.14</v>
      </c>
      <c r="AY407">
        <v>2.14</v>
      </c>
      <c r="AZ407">
        <v>8</v>
      </c>
      <c r="BA407"/>
      <c r="BB407"/>
      <c r="BC407"/>
      <c r="BD407">
        <v>80.7</v>
      </c>
      <c r="BE407"/>
      <c r="BF407">
        <v>1.64</v>
      </c>
      <c r="BG407">
        <v>1.5</v>
      </c>
      <c r="BH407">
        <v>18.600000000000001</v>
      </c>
      <c r="BI407">
        <v>0.5</v>
      </c>
      <c r="BJ407">
        <v>0.28999999999999998</v>
      </c>
      <c r="BK407">
        <v>0.28999999999999998</v>
      </c>
      <c r="BM407">
        <v>7.06</v>
      </c>
      <c r="BN407">
        <v>0.56000000000000005</v>
      </c>
      <c r="BO407"/>
      <c r="BP407">
        <v>0.23</v>
      </c>
      <c r="BQ407">
        <v>2.98</v>
      </c>
      <c r="BR407">
        <v>2.98</v>
      </c>
      <c r="BS407">
        <v>2.98</v>
      </c>
      <c r="BT407">
        <v>378</v>
      </c>
      <c r="BU407">
        <v>1.8</v>
      </c>
      <c r="BV407">
        <v>12.1</v>
      </c>
      <c r="BW407">
        <v>1.24</v>
      </c>
      <c r="BX407"/>
      <c r="BY407">
        <v>163</v>
      </c>
      <c r="CP407" s="49"/>
    </row>
    <row r="408" spans="2:94" x14ac:dyDescent="0.25">
      <c r="B408" t="s">
        <v>554</v>
      </c>
      <c r="C408" t="s">
        <v>119</v>
      </c>
      <c r="D408" t="s">
        <v>230</v>
      </c>
      <c r="E408" t="s">
        <v>231</v>
      </c>
      <c r="F408" s="61">
        <v>45469</v>
      </c>
      <c r="G408" s="61">
        <v>45499</v>
      </c>
      <c r="L408">
        <v>134.5</v>
      </c>
      <c r="Q408">
        <v>13</v>
      </c>
      <c r="R408">
        <v>13</v>
      </c>
      <c r="T408">
        <v>159</v>
      </c>
      <c r="U408">
        <v>0.79</v>
      </c>
      <c r="W408">
        <v>2.37</v>
      </c>
      <c r="X408">
        <v>1.38</v>
      </c>
      <c r="Y408">
        <v>0.42</v>
      </c>
      <c r="AB408">
        <v>26.7</v>
      </c>
      <c r="AC408">
        <v>1.8</v>
      </c>
      <c r="AE408">
        <v>4.2</v>
      </c>
      <c r="AF408"/>
      <c r="AG408">
        <v>0.44</v>
      </c>
      <c r="AH408"/>
      <c r="AI408"/>
      <c r="AJ408">
        <v>12.8</v>
      </c>
      <c r="AK408"/>
      <c r="AL408">
        <v>0.15</v>
      </c>
      <c r="AR408">
        <v>7.32</v>
      </c>
      <c r="AS408">
        <v>8.9</v>
      </c>
      <c r="AT408"/>
      <c r="AU408"/>
      <c r="AV408"/>
      <c r="AW408"/>
      <c r="AX408">
        <v>2.34</v>
      </c>
      <c r="AY408">
        <v>2.34</v>
      </c>
      <c r="AZ408">
        <v>8.8000000000000007</v>
      </c>
      <c r="BA408"/>
      <c r="BB408"/>
      <c r="BC408"/>
      <c r="BD408">
        <v>89.5</v>
      </c>
      <c r="BE408"/>
      <c r="BF408">
        <v>1.94</v>
      </c>
      <c r="BG408">
        <v>1.6</v>
      </c>
      <c r="BH408">
        <v>17.399999999999999</v>
      </c>
      <c r="BI408">
        <v>0.5</v>
      </c>
      <c r="BJ408">
        <v>0.34</v>
      </c>
      <c r="BK408">
        <v>0.34</v>
      </c>
      <c r="BM408">
        <v>6.91</v>
      </c>
      <c r="BN408">
        <v>0.56000000000000005</v>
      </c>
      <c r="BO408"/>
      <c r="BP408">
        <v>0.28999999999999998</v>
      </c>
      <c r="BQ408">
        <v>3.41</v>
      </c>
      <c r="BR408">
        <v>3.41</v>
      </c>
      <c r="BS408">
        <v>3.41</v>
      </c>
      <c r="BT408">
        <v>350</v>
      </c>
      <c r="BU408">
        <v>2.2999999999999998</v>
      </c>
      <c r="BV408">
        <v>16.399999999999999</v>
      </c>
      <c r="BW408">
        <v>1.43</v>
      </c>
      <c r="BX408"/>
      <c r="BY408">
        <v>163</v>
      </c>
      <c r="CP408" s="49"/>
    </row>
    <row r="409" spans="2:94" x14ac:dyDescent="0.25">
      <c r="B409" t="s">
        <v>555</v>
      </c>
      <c r="C409" t="s">
        <v>119</v>
      </c>
      <c r="D409" t="s">
        <v>230</v>
      </c>
      <c r="E409" t="s">
        <v>231</v>
      </c>
      <c r="F409" s="61">
        <v>45469</v>
      </c>
      <c r="G409" s="61">
        <v>45499</v>
      </c>
      <c r="L409">
        <v>181.5</v>
      </c>
      <c r="Q409">
        <v>30.4</v>
      </c>
      <c r="R409">
        <v>30.4</v>
      </c>
      <c r="T409">
        <v>155</v>
      </c>
      <c r="U409">
        <v>1.07</v>
      </c>
      <c r="W409">
        <v>3.32</v>
      </c>
      <c r="X409">
        <v>2.2799999999999998</v>
      </c>
      <c r="Y409">
        <v>0.67</v>
      </c>
      <c r="AB409">
        <v>25.8</v>
      </c>
      <c r="AC409">
        <v>2.88</v>
      </c>
      <c r="AE409">
        <v>4.5599999999999996</v>
      </c>
      <c r="AF409"/>
      <c r="AG409">
        <v>0.65</v>
      </c>
      <c r="AH409"/>
      <c r="AI409"/>
      <c r="AJ409">
        <v>15</v>
      </c>
      <c r="AK409"/>
      <c r="AL409">
        <v>0.36</v>
      </c>
      <c r="AR409">
        <v>7.6</v>
      </c>
      <c r="AS409">
        <v>12.8</v>
      </c>
      <c r="AT409"/>
      <c r="AU409"/>
      <c r="AV409"/>
      <c r="AW409"/>
      <c r="AX409">
        <v>3.27</v>
      </c>
      <c r="AY409">
        <v>3.27</v>
      </c>
      <c r="AZ409">
        <v>11.4</v>
      </c>
      <c r="BA409"/>
      <c r="BB409"/>
      <c r="BC409"/>
      <c r="BD409">
        <v>81.2</v>
      </c>
      <c r="BE409"/>
      <c r="BF409">
        <v>2.13</v>
      </c>
      <c r="BG409">
        <v>1.5</v>
      </c>
      <c r="BH409">
        <v>18.8</v>
      </c>
      <c r="BI409">
        <v>0.5</v>
      </c>
      <c r="BJ409">
        <v>0.48</v>
      </c>
      <c r="BK409">
        <v>0.48</v>
      </c>
      <c r="BM409">
        <v>6.31</v>
      </c>
      <c r="BN409">
        <v>0.59</v>
      </c>
      <c r="BO409"/>
      <c r="BP409">
        <v>0.42</v>
      </c>
      <c r="BQ409">
        <v>3.16</v>
      </c>
      <c r="BR409">
        <v>3.16</v>
      </c>
      <c r="BS409">
        <v>3.16</v>
      </c>
      <c r="BT409">
        <v>324</v>
      </c>
      <c r="BU409">
        <v>1.8</v>
      </c>
      <c r="BV409">
        <v>21</v>
      </c>
      <c r="BW409">
        <v>2.25</v>
      </c>
      <c r="BX409"/>
      <c r="BY409">
        <v>161</v>
      </c>
      <c r="CP409" s="49"/>
    </row>
    <row r="410" spans="2:94" x14ac:dyDescent="0.25">
      <c r="B410" t="s">
        <v>556</v>
      </c>
      <c r="C410" t="s">
        <v>119</v>
      </c>
      <c r="D410" t="s">
        <v>230</v>
      </c>
      <c r="E410" t="s">
        <v>231</v>
      </c>
      <c r="F410" s="61">
        <v>45469</v>
      </c>
      <c r="G410" s="61">
        <v>45499</v>
      </c>
      <c r="L410">
        <v>254</v>
      </c>
      <c r="Q410">
        <v>55.1</v>
      </c>
      <c r="R410">
        <v>55.1</v>
      </c>
      <c r="T410">
        <v>140</v>
      </c>
      <c r="U410">
        <v>1.36</v>
      </c>
      <c r="W410">
        <v>4.66</v>
      </c>
      <c r="X410">
        <v>3.34</v>
      </c>
      <c r="Y410">
        <v>1.1399999999999999</v>
      </c>
      <c r="AB410">
        <v>24.8</v>
      </c>
      <c r="AC410">
        <v>4.6900000000000004</v>
      </c>
      <c r="AE410">
        <v>4.04</v>
      </c>
      <c r="AF410"/>
      <c r="AG410">
        <v>1.18</v>
      </c>
      <c r="AH410"/>
      <c r="AI410"/>
      <c r="AJ410">
        <v>21.7</v>
      </c>
      <c r="AK410"/>
      <c r="AL410">
        <v>0.46</v>
      </c>
      <c r="AR410">
        <v>7.62</v>
      </c>
      <c r="AS410">
        <v>20</v>
      </c>
      <c r="AT410"/>
      <c r="AU410"/>
      <c r="AV410"/>
      <c r="AW410"/>
      <c r="AX410">
        <v>5.0199999999999996</v>
      </c>
      <c r="AY410">
        <v>5.0199999999999996</v>
      </c>
      <c r="AZ410">
        <v>21.1</v>
      </c>
      <c r="BA410"/>
      <c r="BB410"/>
      <c r="BC410"/>
      <c r="BD410">
        <v>76.2</v>
      </c>
      <c r="BE410"/>
      <c r="BF410">
        <v>3.82</v>
      </c>
      <c r="BG410">
        <v>1.7</v>
      </c>
      <c r="BH410">
        <v>22.4</v>
      </c>
      <c r="BI410">
        <v>0.4</v>
      </c>
      <c r="BJ410">
        <v>0.87</v>
      </c>
      <c r="BK410">
        <v>0.87</v>
      </c>
      <c r="BM410">
        <v>5.93</v>
      </c>
      <c r="BN410">
        <v>0.57999999999999996</v>
      </c>
      <c r="BO410"/>
      <c r="BP410">
        <v>0.54</v>
      </c>
      <c r="BQ410">
        <v>3.82</v>
      </c>
      <c r="BR410">
        <v>3.82</v>
      </c>
      <c r="BS410">
        <v>3.82</v>
      </c>
      <c r="BT410">
        <v>344</v>
      </c>
      <c r="BU410">
        <v>2.8</v>
      </c>
      <c r="BV410">
        <v>32.6</v>
      </c>
      <c r="BW410">
        <v>3.15</v>
      </c>
      <c r="BX410"/>
      <c r="BY410">
        <v>166</v>
      </c>
      <c r="CP410" s="49"/>
    </row>
    <row r="411" spans="2:94" x14ac:dyDescent="0.25">
      <c r="B411" t="s">
        <v>557</v>
      </c>
      <c r="C411" t="s">
        <v>119</v>
      </c>
      <c r="D411" t="s">
        <v>230</v>
      </c>
      <c r="E411" t="s">
        <v>231</v>
      </c>
      <c r="F411" s="61">
        <v>45469</v>
      </c>
      <c r="G411" s="61">
        <v>45499</v>
      </c>
      <c r="L411">
        <v>269</v>
      </c>
      <c r="Q411">
        <v>38.200000000000003</v>
      </c>
      <c r="R411">
        <v>38.200000000000003</v>
      </c>
      <c r="T411">
        <v>141</v>
      </c>
      <c r="U411">
        <v>1.46</v>
      </c>
      <c r="W411">
        <v>5.38</v>
      </c>
      <c r="X411">
        <v>3.55</v>
      </c>
      <c r="Y411">
        <v>1.32</v>
      </c>
      <c r="AB411">
        <v>21.7</v>
      </c>
      <c r="AC411">
        <v>4.12</v>
      </c>
      <c r="AE411">
        <v>4.79</v>
      </c>
      <c r="AF411"/>
      <c r="AG411">
        <v>1.04</v>
      </c>
      <c r="AH411"/>
      <c r="AI411"/>
      <c r="AJ411">
        <v>18.899999999999999</v>
      </c>
      <c r="AK411"/>
      <c r="AL411">
        <v>0.42</v>
      </c>
      <c r="AR411">
        <v>6.43</v>
      </c>
      <c r="AS411">
        <v>19</v>
      </c>
      <c r="AT411"/>
      <c r="AU411"/>
      <c r="AV411"/>
      <c r="AW411"/>
      <c r="AX411">
        <v>5.09</v>
      </c>
      <c r="AY411">
        <v>5.09</v>
      </c>
      <c r="AZ411">
        <v>29.6</v>
      </c>
      <c r="BA411"/>
      <c r="BB411"/>
      <c r="BC411"/>
      <c r="BD411">
        <v>63.4</v>
      </c>
      <c r="BE411"/>
      <c r="BF411">
        <v>3.92</v>
      </c>
      <c r="BG411">
        <v>1.3</v>
      </c>
      <c r="BH411">
        <v>74.3</v>
      </c>
      <c r="BI411">
        <v>0.5</v>
      </c>
      <c r="BJ411">
        <v>0.72</v>
      </c>
      <c r="BK411">
        <v>0.72</v>
      </c>
      <c r="BM411">
        <v>5.04</v>
      </c>
      <c r="BN411">
        <v>0.51</v>
      </c>
      <c r="BO411"/>
      <c r="BP411">
        <v>0.55000000000000004</v>
      </c>
      <c r="BQ411">
        <v>2.14</v>
      </c>
      <c r="BR411">
        <v>2.14</v>
      </c>
      <c r="BS411">
        <v>2.14</v>
      </c>
      <c r="BT411">
        <v>313</v>
      </c>
      <c r="BU411">
        <v>3.4</v>
      </c>
      <c r="BV411">
        <v>30.5</v>
      </c>
      <c r="BW411">
        <v>3.38</v>
      </c>
      <c r="BX411"/>
      <c r="BY411">
        <v>186</v>
      </c>
      <c r="CP411" s="49"/>
    </row>
    <row r="412" spans="2:94" x14ac:dyDescent="0.25">
      <c r="B412" t="s">
        <v>558</v>
      </c>
      <c r="C412" t="s">
        <v>119</v>
      </c>
      <c r="D412" t="s">
        <v>230</v>
      </c>
      <c r="E412" t="s">
        <v>231</v>
      </c>
      <c r="F412" s="61">
        <v>45469</v>
      </c>
      <c r="G412" s="61">
        <v>45499</v>
      </c>
      <c r="L412">
        <v>330</v>
      </c>
      <c r="Q412">
        <v>37</v>
      </c>
      <c r="R412">
        <v>37</v>
      </c>
      <c r="T412">
        <v>154</v>
      </c>
      <c r="U412">
        <v>1.1000000000000001</v>
      </c>
      <c r="W412">
        <v>7.49</v>
      </c>
      <c r="X412">
        <v>5.33</v>
      </c>
      <c r="Y412">
        <v>1.68</v>
      </c>
      <c r="AB412">
        <v>19.8</v>
      </c>
      <c r="AC412">
        <v>7.03</v>
      </c>
      <c r="AE412">
        <v>3.96</v>
      </c>
      <c r="AF412"/>
      <c r="AG412">
        <v>1.64</v>
      </c>
      <c r="AH412"/>
      <c r="AI412"/>
      <c r="AJ412">
        <v>25.7</v>
      </c>
      <c r="AK412"/>
      <c r="AL412">
        <v>0.73</v>
      </c>
      <c r="AR412">
        <v>6.72</v>
      </c>
      <c r="AS412">
        <v>28.5</v>
      </c>
      <c r="AT412"/>
      <c r="AU412"/>
      <c r="AV412"/>
      <c r="AW412"/>
      <c r="AX412">
        <v>6.41</v>
      </c>
      <c r="AY412">
        <v>6.41</v>
      </c>
      <c r="AZ412">
        <v>45.7</v>
      </c>
      <c r="BA412"/>
      <c r="BB412"/>
      <c r="BC412"/>
      <c r="BD412">
        <v>57.4</v>
      </c>
      <c r="BE412"/>
      <c r="BF412">
        <v>6.65</v>
      </c>
      <c r="BG412">
        <v>1.5</v>
      </c>
      <c r="BH412">
        <v>72.599999999999994</v>
      </c>
      <c r="BI412">
        <v>0.5</v>
      </c>
      <c r="BJ412">
        <v>1.17</v>
      </c>
      <c r="BK412">
        <v>1.17</v>
      </c>
      <c r="BM412">
        <v>4.96</v>
      </c>
      <c r="BN412">
        <v>0.52</v>
      </c>
      <c r="BO412"/>
      <c r="BP412">
        <v>0.85</v>
      </c>
      <c r="BQ412">
        <v>3.06</v>
      </c>
      <c r="BR412">
        <v>3.06</v>
      </c>
      <c r="BS412">
        <v>3.06</v>
      </c>
      <c r="BT412">
        <v>330</v>
      </c>
      <c r="BU412">
        <v>2.1</v>
      </c>
      <c r="BV412">
        <v>42.4</v>
      </c>
      <c r="BW412">
        <v>5.03</v>
      </c>
      <c r="BX412"/>
      <c r="BY412">
        <v>143</v>
      </c>
      <c r="CP412" s="49"/>
    </row>
    <row r="413" spans="2:94" x14ac:dyDescent="0.25">
      <c r="B413" t="s">
        <v>559</v>
      </c>
      <c r="C413" t="s">
        <v>119</v>
      </c>
      <c r="D413" t="s">
        <v>230</v>
      </c>
      <c r="E413" t="s">
        <v>231</v>
      </c>
      <c r="F413" s="61">
        <v>45469</v>
      </c>
      <c r="G413" s="61">
        <v>45499</v>
      </c>
      <c r="L413">
        <v>278</v>
      </c>
      <c r="Q413">
        <v>33.6</v>
      </c>
      <c r="R413">
        <v>33.6</v>
      </c>
      <c r="T413">
        <v>143</v>
      </c>
      <c r="U413">
        <v>1.22</v>
      </c>
      <c r="W413">
        <v>6.37</v>
      </c>
      <c r="X413">
        <v>3.97</v>
      </c>
      <c r="Y413">
        <v>1.43</v>
      </c>
      <c r="AB413">
        <v>18.899999999999999</v>
      </c>
      <c r="AC413">
        <v>5.44</v>
      </c>
      <c r="AE413">
        <v>3.66</v>
      </c>
      <c r="AF413"/>
      <c r="AG413">
        <v>1.3</v>
      </c>
      <c r="AH413"/>
      <c r="AI413"/>
      <c r="AJ413">
        <v>21.8</v>
      </c>
      <c r="AK413"/>
      <c r="AL413">
        <v>0.63</v>
      </c>
      <c r="AR413">
        <v>5.99</v>
      </c>
      <c r="AS413">
        <v>22.7</v>
      </c>
      <c r="AT413"/>
      <c r="AU413"/>
      <c r="AV413"/>
      <c r="AW413"/>
      <c r="AX413">
        <v>5.49</v>
      </c>
      <c r="AY413">
        <v>5.49</v>
      </c>
      <c r="AZ413">
        <v>35.4</v>
      </c>
      <c r="BA413"/>
      <c r="BB413"/>
      <c r="BC413"/>
      <c r="BD413">
        <v>61.9</v>
      </c>
      <c r="BE413"/>
      <c r="BF413">
        <v>5.26</v>
      </c>
      <c r="BG413">
        <v>1.2</v>
      </c>
      <c r="BH413">
        <v>86.5</v>
      </c>
      <c r="BI413">
        <v>0.4</v>
      </c>
      <c r="BJ413">
        <v>1.1200000000000001</v>
      </c>
      <c r="BK413">
        <v>1.1200000000000001</v>
      </c>
      <c r="BM413">
        <v>4.32</v>
      </c>
      <c r="BN413">
        <v>0.47</v>
      </c>
      <c r="BO413"/>
      <c r="BP413">
        <v>0.62</v>
      </c>
      <c r="BQ413">
        <v>2.19</v>
      </c>
      <c r="BR413">
        <v>2.19</v>
      </c>
      <c r="BS413">
        <v>2.19</v>
      </c>
      <c r="BT413">
        <v>308</v>
      </c>
      <c r="BU413">
        <v>2.7</v>
      </c>
      <c r="BV413">
        <v>37.5</v>
      </c>
      <c r="BW413">
        <v>4.07</v>
      </c>
      <c r="BX413"/>
      <c r="BY413">
        <v>137</v>
      </c>
      <c r="CP413" s="49"/>
    </row>
    <row r="414" spans="2:94" x14ac:dyDescent="0.25">
      <c r="B414" t="s">
        <v>560</v>
      </c>
      <c r="C414" t="s">
        <v>119</v>
      </c>
      <c r="D414" t="s">
        <v>230</v>
      </c>
      <c r="E414" t="s">
        <v>231</v>
      </c>
      <c r="F414" s="61">
        <v>45469</v>
      </c>
      <c r="G414" s="61">
        <v>45499</v>
      </c>
      <c r="L414">
        <v>135</v>
      </c>
      <c r="Q414">
        <v>26.4</v>
      </c>
      <c r="R414">
        <v>26.4</v>
      </c>
      <c r="T414">
        <v>245</v>
      </c>
      <c r="U414">
        <v>1.82</v>
      </c>
      <c r="W414">
        <v>2.82</v>
      </c>
      <c r="X414">
        <v>1.9</v>
      </c>
      <c r="Y414">
        <v>0.54</v>
      </c>
      <c r="AB414">
        <v>21.1</v>
      </c>
      <c r="AC414">
        <v>2.25</v>
      </c>
      <c r="AE414">
        <v>10.4</v>
      </c>
      <c r="AF414"/>
      <c r="AG414">
        <v>0.65</v>
      </c>
      <c r="AH414"/>
      <c r="AI414"/>
      <c r="AJ414">
        <v>13.8</v>
      </c>
      <c r="AK414"/>
      <c r="AL414">
        <v>0.28000000000000003</v>
      </c>
      <c r="AR414">
        <v>16.7</v>
      </c>
      <c r="AS414">
        <v>14.2</v>
      </c>
      <c r="AT414"/>
      <c r="AU414"/>
      <c r="AV414"/>
      <c r="AW414"/>
      <c r="AX414">
        <v>3.22</v>
      </c>
      <c r="AY414">
        <v>3.22</v>
      </c>
      <c r="AZ414">
        <v>16.899999999999999</v>
      </c>
      <c r="BA414"/>
      <c r="BB414"/>
      <c r="BC414"/>
      <c r="BD414">
        <v>47.2</v>
      </c>
      <c r="BE414"/>
      <c r="BF414">
        <v>2.41</v>
      </c>
      <c r="BG414">
        <v>1.7</v>
      </c>
      <c r="BH414">
        <v>17.399999999999999</v>
      </c>
      <c r="BI414">
        <v>1.1000000000000001</v>
      </c>
      <c r="BJ414">
        <v>0.46</v>
      </c>
      <c r="BK414">
        <v>0.46</v>
      </c>
      <c r="BM414">
        <v>10.55</v>
      </c>
      <c r="BN414">
        <v>1.06</v>
      </c>
      <c r="BO414"/>
      <c r="BP414">
        <v>0.35</v>
      </c>
      <c r="BQ414">
        <v>3.05</v>
      </c>
      <c r="BR414">
        <v>3.05</v>
      </c>
      <c r="BS414">
        <v>3.05</v>
      </c>
      <c r="BT414">
        <v>498</v>
      </c>
      <c r="BU414">
        <v>2.2000000000000002</v>
      </c>
      <c r="BV414">
        <v>16.899999999999999</v>
      </c>
      <c r="BW414">
        <v>2.09</v>
      </c>
      <c r="BX414"/>
      <c r="BY414">
        <v>413</v>
      </c>
      <c r="CP414" s="49"/>
    </row>
    <row r="415" spans="2:94" x14ac:dyDescent="0.25">
      <c r="B415" t="s">
        <v>561</v>
      </c>
      <c r="C415" t="s">
        <v>119</v>
      </c>
      <c r="D415" t="s">
        <v>230</v>
      </c>
      <c r="E415" t="s">
        <v>231</v>
      </c>
      <c r="F415" s="61">
        <v>45469</v>
      </c>
      <c r="G415" s="61">
        <v>45499</v>
      </c>
      <c r="L415">
        <v>116.5</v>
      </c>
      <c r="Q415">
        <v>20.5</v>
      </c>
      <c r="R415">
        <v>20.5</v>
      </c>
      <c r="T415">
        <v>174</v>
      </c>
      <c r="U415">
        <v>1.1399999999999999</v>
      </c>
      <c r="W415">
        <v>1.8</v>
      </c>
      <c r="X415">
        <v>1.1200000000000001</v>
      </c>
      <c r="Y415">
        <v>0.22</v>
      </c>
      <c r="AB415">
        <v>19.5</v>
      </c>
      <c r="AC415">
        <v>1.44</v>
      </c>
      <c r="AE415">
        <v>8.6999999999999993</v>
      </c>
      <c r="AF415"/>
      <c r="AG415">
        <v>0.26</v>
      </c>
      <c r="AH415"/>
      <c r="AI415"/>
      <c r="AJ415">
        <v>11.4</v>
      </c>
      <c r="AK415"/>
      <c r="AL415">
        <v>0.16</v>
      </c>
      <c r="AR415">
        <v>13.1</v>
      </c>
      <c r="AS415">
        <v>7.8</v>
      </c>
      <c r="AT415"/>
      <c r="AU415"/>
      <c r="AV415"/>
      <c r="AW415"/>
      <c r="AX415">
        <v>2.48</v>
      </c>
      <c r="AY415">
        <v>2.48</v>
      </c>
      <c r="AZ415">
        <v>7.5</v>
      </c>
      <c r="BA415"/>
      <c r="BB415"/>
      <c r="BC415"/>
      <c r="BD415">
        <v>49.5</v>
      </c>
      <c r="BE415"/>
      <c r="BF415">
        <v>1.86</v>
      </c>
      <c r="BG415">
        <v>1.4</v>
      </c>
      <c r="BH415">
        <v>10.3</v>
      </c>
      <c r="BI415">
        <v>0.9</v>
      </c>
      <c r="BJ415">
        <v>0.25</v>
      </c>
      <c r="BK415">
        <v>0.25</v>
      </c>
      <c r="BM415">
        <v>9.48</v>
      </c>
      <c r="BN415">
        <v>0.8</v>
      </c>
      <c r="BO415"/>
      <c r="BP415">
        <v>0.15</v>
      </c>
      <c r="BQ415">
        <v>2.2000000000000002</v>
      </c>
      <c r="BR415">
        <v>2.2000000000000002</v>
      </c>
      <c r="BS415">
        <v>2.2000000000000002</v>
      </c>
      <c r="BT415">
        <v>411</v>
      </c>
      <c r="BU415">
        <v>2</v>
      </c>
      <c r="BV415">
        <v>9.3000000000000007</v>
      </c>
      <c r="BW415">
        <v>1.3</v>
      </c>
      <c r="BX415"/>
      <c r="BY415">
        <v>318</v>
      </c>
      <c r="CP415" s="49"/>
    </row>
    <row r="416" spans="2:94" x14ac:dyDescent="0.25">
      <c r="B416" t="s">
        <v>562</v>
      </c>
      <c r="C416" t="s">
        <v>119</v>
      </c>
      <c r="D416" t="s">
        <v>230</v>
      </c>
      <c r="E416" t="s">
        <v>231</v>
      </c>
      <c r="F416" s="61">
        <v>45469</v>
      </c>
      <c r="G416" s="61">
        <v>45499</v>
      </c>
      <c r="L416">
        <v>121</v>
      </c>
      <c r="Q416">
        <v>11</v>
      </c>
      <c r="R416">
        <v>11</v>
      </c>
      <c r="T416">
        <v>191</v>
      </c>
      <c r="U416">
        <v>1.34</v>
      </c>
      <c r="W416">
        <v>1.28</v>
      </c>
      <c r="X416">
        <v>0.95</v>
      </c>
      <c r="Y416">
        <v>0.35</v>
      </c>
      <c r="AB416">
        <v>28</v>
      </c>
      <c r="AC416">
        <v>1.43</v>
      </c>
      <c r="AE416">
        <v>5.65</v>
      </c>
      <c r="AF416"/>
      <c r="AG416">
        <v>0.26</v>
      </c>
      <c r="AH416"/>
      <c r="AI416"/>
      <c r="AJ416">
        <v>9.1999999999999993</v>
      </c>
      <c r="AK416"/>
      <c r="AL416">
        <v>0.09</v>
      </c>
      <c r="AR416">
        <v>8.02</v>
      </c>
      <c r="AS416">
        <v>7.1</v>
      </c>
      <c r="AT416"/>
      <c r="AU416"/>
      <c r="AV416"/>
      <c r="AW416"/>
      <c r="AX416">
        <v>1.74</v>
      </c>
      <c r="AY416">
        <v>1.74</v>
      </c>
      <c r="AZ416">
        <v>10</v>
      </c>
      <c r="BA416"/>
      <c r="BB416"/>
      <c r="BC416"/>
      <c r="BD416">
        <v>76</v>
      </c>
      <c r="BE416"/>
      <c r="BF416">
        <v>1.48</v>
      </c>
      <c r="BG416">
        <v>2.2999999999999998</v>
      </c>
      <c r="BH416">
        <v>9.9</v>
      </c>
      <c r="BI416">
        <v>0.5</v>
      </c>
      <c r="BJ416">
        <v>0.24</v>
      </c>
      <c r="BK416">
        <v>0.24</v>
      </c>
      <c r="BM416">
        <v>6.92</v>
      </c>
      <c r="BN416">
        <v>0.61</v>
      </c>
      <c r="BO416"/>
      <c r="BP416">
        <v>0.12</v>
      </c>
      <c r="BQ416">
        <v>1.91</v>
      </c>
      <c r="BR416">
        <v>1.91</v>
      </c>
      <c r="BS416">
        <v>1.91</v>
      </c>
      <c r="BT416">
        <v>444</v>
      </c>
      <c r="BU416">
        <v>1.2</v>
      </c>
      <c r="BV416">
        <v>8.1999999999999993</v>
      </c>
      <c r="BW416">
        <v>0.78</v>
      </c>
      <c r="BX416"/>
      <c r="BY416">
        <v>189</v>
      </c>
      <c r="CP416" s="49"/>
    </row>
    <row r="417" spans="2:94" x14ac:dyDescent="0.25">
      <c r="B417" t="s">
        <v>563</v>
      </c>
      <c r="C417" t="s">
        <v>119</v>
      </c>
      <c r="D417" t="s">
        <v>230</v>
      </c>
      <c r="E417" t="s">
        <v>231</v>
      </c>
      <c r="F417" s="61">
        <v>45469</v>
      </c>
      <c r="G417" s="61">
        <v>45499</v>
      </c>
      <c r="L417">
        <v>224</v>
      </c>
      <c r="Q417">
        <v>10.3</v>
      </c>
      <c r="R417">
        <v>10.3</v>
      </c>
      <c r="T417">
        <v>178</v>
      </c>
      <c r="U417">
        <v>1.4</v>
      </c>
      <c r="W417">
        <v>1.44</v>
      </c>
      <c r="X417">
        <v>1.17</v>
      </c>
      <c r="Y417">
        <v>0.36</v>
      </c>
      <c r="AB417">
        <v>28.6</v>
      </c>
      <c r="AC417">
        <v>1.47</v>
      </c>
      <c r="AE417">
        <v>5.16</v>
      </c>
      <c r="AF417"/>
      <c r="AG417">
        <v>0.33</v>
      </c>
      <c r="AH417"/>
      <c r="AI417"/>
      <c r="AJ417">
        <v>8.6999999999999993</v>
      </c>
      <c r="AK417"/>
      <c r="AL417">
        <v>0.17</v>
      </c>
      <c r="AR417">
        <v>8.5</v>
      </c>
      <c r="AS417">
        <v>7.6</v>
      </c>
      <c r="AT417"/>
      <c r="AU417"/>
      <c r="AV417"/>
      <c r="AW417"/>
      <c r="AX417">
        <v>1.83</v>
      </c>
      <c r="AY417">
        <v>1.83</v>
      </c>
      <c r="AZ417">
        <v>14.2</v>
      </c>
      <c r="BA417"/>
      <c r="BB417"/>
      <c r="BC417"/>
      <c r="BD417">
        <v>71.5</v>
      </c>
      <c r="BE417"/>
      <c r="BF417">
        <v>1.94</v>
      </c>
      <c r="BG417">
        <v>1.9</v>
      </c>
      <c r="BH417">
        <v>16.3</v>
      </c>
      <c r="BI417">
        <v>0.6</v>
      </c>
      <c r="BJ417">
        <v>0.26</v>
      </c>
      <c r="BK417">
        <v>0.26</v>
      </c>
      <c r="BM417">
        <v>6.95</v>
      </c>
      <c r="BN417">
        <v>0.62</v>
      </c>
      <c r="BO417"/>
      <c r="BP417">
        <v>0.18</v>
      </c>
      <c r="BQ417">
        <v>1.75</v>
      </c>
      <c r="BR417">
        <v>1.75</v>
      </c>
      <c r="BS417">
        <v>1.75</v>
      </c>
      <c r="BT417">
        <v>412</v>
      </c>
      <c r="BU417">
        <v>1.6</v>
      </c>
      <c r="BV417">
        <v>11.1</v>
      </c>
      <c r="BW417">
        <v>1.1599999999999999</v>
      </c>
      <c r="BX417"/>
      <c r="BY417">
        <v>190</v>
      </c>
      <c r="CP417" s="49"/>
    </row>
    <row r="418" spans="2:94" x14ac:dyDescent="0.25">
      <c r="B418" t="s">
        <v>564</v>
      </c>
      <c r="C418" t="s">
        <v>119</v>
      </c>
      <c r="D418" t="s">
        <v>230</v>
      </c>
      <c r="E418" t="s">
        <v>231</v>
      </c>
      <c r="F418" s="61">
        <v>45469</v>
      </c>
      <c r="G418" s="61">
        <v>45499</v>
      </c>
      <c r="L418">
        <v>276</v>
      </c>
      <c r="Q418">
        <v>21.7</v>
      </c>
      <c r="R418">
        <v>21.7</v>
      </c>
      <c r="T418">
        <v>164</v>
      </c>
      <c r="U418">
        <v>1.49</v>
      </c>
      <c r="W418">
        <v>3.91</v>
      </c>
      <c r="X418">
        <v>2.14</v>
      </c>
      <c r="Y418">
        <v>0.73</v>
      </c>
      <c r="AB418">
        <v>23.8</v>
      </c>
      <c r="AC418">
        <v>3.27</v>
      </c>
      <c r="AE418">
        <v>4.09</v>
      </c>
      <c r="AF418"/>
      <c r="AG418">
        <v>0.83</v>
      </c>
      <c r="AH418"/>
      <c r="AI418"/>
      <c r="AJ418">
        <v>12.2</v>
      </c>
      <c r="AK418"/>
      <c r="AL418">
        <v>0.35</v>
      </c>
      <c r="AR418">
        <v>7.09</v>
      </c>
      <c r="AS418">
        <v>11.6</v>
      </c>
      <c r="AT418"/>
      <c r="AU418"/>
      <c r="AV418"/>
      <c r="AW418"/>
      <c r="AX418">
        <v>3.42</v>
      </c>
      <c r="AY418">
        <v>3.42</v>
      </c>
      <c r="AZ418">
        <v>27.3</v>
      </c>
      <c r="BA418"/>
      <c r="BB418"/>
      <c r="BC418"/>
      <c r="BD418">
        <v>64.5</v>
      </c>
      <c r="BE418"/>
      <c r="BF418">
        <v>3.01</v>
      </c>
      <c r="BG418">
        <v>1.6</v>
      </c>
      <c r="BH418">
        <v>80.599999999999994</v>
      </c>
      <c r="BI418">
        <v>0.5</v>
      </c>
      <c r="BJ418">
        <v>0.55000000000000004</v>
      </c>
      <c r="BK418">
        <v>0.55000000000000004</v>
      </c>
      <c r="BM418">
        <v>5.57</v>
      </c>
      <c r="BN418">
        <v>0.53</v>
      </c>
      <c r="BO418"/>
      <c r="BP418">
        <v>0.37</v>
      </c>
      <c r="BQ418">
        <v>1.49</v>
      </c>
      <c r="BR418">
        <v>1.49</v>
      </c>
      <c r="BS418">
        <v>1.49</v>
      </c>
      <c r="BT418">
        <v>368</v>
      </c>
      <c r="BU418">
        <v>2.7</v>
      </c>
      <c r="BV418">
        <v>22.7</v>
      </c>
      <c r="BW418">
        <v>2.52</v>
      </c>
      <c r="BX418"/>
      <c r="BY418">
        <v>155</v>
      </c>
      <c r="CP418" s="49"/>
    </row>
    <row r="419" spans="2:94" x14ac:dyDescent="0.25">
      <c r="B419" t="s">
        <v>565</v>
      </c>
      <c r="C419" t="s">
        <v>119</v>
      </c>
      <c r="D419" t="s">
        <v>230</v>
      </c>
      <c r="E419" t="s">
        <v>231</v>
      </c>
      <c r="F419" s="61">
        <v>45469</v>
      </c>
      <c r="G419" s="61">
        <v>45499</v>
      </c>
      <c r="L419">
        <v>261</v>
      </c>
      <c r="Q419">
        <v>25.6</v>
      </c>
      <c r="R419">
        <v>25.6</v>
      </c>
      <c r="T419">
        <v>133</v>
      </c>
      <c r="U419">
        <v>1.38</v>
      </c>
      <c r="W419">
        <v>3.87</v>
      </c>
      <c r="X419">
        <v>2.2999999999999998</v>
      </c>
      <c r="Y419">
        <v>1.05</v>
      </c>
      <c r="AB419">
        <v>16.5</v>
      </c>
      <c r="AC419">
        <v>3.34</v>
      </c>
      <c r="AE419">
        <v>2.36</v>
      </c>
      <c r="AF419"/>
      <c r="AG419">
        <v>0.75</v>
      </c>
      <c r="AH419"/>
      <c r="AI419"/>
      <c r="AJ419">
        <v>12.2</v>
      </c>
      <c r="AK419"/>
      <c r="AL419">
        <v>0.33</v>
      </c>
      <c r="AR419">
        <v>5.21</v>
      </c>
      <c r="AS419">
        <v>13.9</v>
      </c>
      <c r="AT419"/>
      <c r="AU419"/>
      <c r="AV419"/>
      <c r="AW419"/>
      <c r="AX419">
        <v>3.12</v>
      </c>
      <c r="AY419">
        <v>3.12</v>
      </c>
      <c r="AZ419">
        <v>36.700000000000003</v>
      </c>
      <c r="BA419"/>
      <c r="BB419"/>
      <c r="BC419"/>
      <c r="BD419">
        <v>50.8</v>
      </c>
      <c r="BE419"/>
      <c r="BF419">
        <v>3.53</v>
      </c>
      <c r="BG419">
        <v>1.5</v>
      </c>
      <c r="BH419">
        <v>128</v>
      </c>
      <c r="BI419">
        <v>0.4</v>
      </c>
      <c r="BJ419">
        <v>0.64</v>
      </c>
      <c r="BK419">
        <v>0.64</v>
      </c>
      <c r="BM419">
        <v>3.37</v>
      </c>
      <c r="BN419">
        <v>0.4</v>
      </c>
      <c r="BO419"/>
      <c r="BP419">
        <v>0.33</v>
      </c>
      <c r="BQ419">
        <v>0.94</v>
      </c>
      <c r="BR419">
        <v>0.94</v>
      </c>
      <c r="BS419">
        <v>0.94</v>
      </c>
      <c r="BT419">
        <v>274</v>
      </c>
      <c r="BU419">
        <v>2</v>
      </c>
      <c r="BV419">
        <v>22.5</v>
      </c>
      <c r="BW419">
        <v>2.0299999999999998</v>
      </c>
      <c r="BX419"/>
      <c r="BY419">
        <v>112</v>
      </c>
      <c r="CP419" s="49"/>
    </row>
    <row r="420" spans="2:94" x14ac:dyDescent="0.25">
      <c r="B420" t="s">
        <v>566</v>
      </c>
      <c r="C420" t="s">
        <v>119</v>
      </c>
      <c r="D420" t="s">
        <v>230</v>
      </c>
      <c r="E420" t="s">
        <v>231</v>
      </c>
      <c r="F420" s="61">
        <v>45469</v>
      </c>
      <c r="G420" s="61">
        <v>45499</v>
      </c>
      <c r="L420">
        <v>210</v>
      </c>
      <c r="Q420">
        <v>14.1</v>
      </c>
      <c r="R420">
        <v>14.1</v>
      </c>
      <c r="T420">
        <v>232</v>
      </c>
      <c r="U420">
        <v>1.44</v>
      </c>
      <c r="W420">
        <v>1.73</v>
      </c>
      <c r="X420">
        <v>1</v>
      </c>
      <c r="Y420">
        <v>0.39</v>
      </c>
      <c r="AB420">
        <v>27.9</v>
      </c>
      <c r="AC420">
        <v>1.64</v>
      </c>
      <c r="AE420">
        <v>4.8</v>
      </c>
      <c r="AF420"/>
      <c r="AG420">
        <v>0.37</v>
      </c>
      <c r="AH420"/>
      <c r="AI420"/>
      <c r="AJ420">
        <v>9.1</v>
      </c>
      <c r="AK420"/>
      <c r="AL420">
        <v>0.13</v>
      </c>
      <c r="AR420">
        <v>8.89</v>
      </c>
      <c r="AS420">
        <v>7.8</v>
      </c>
      <c r="AT420"/>
      <c r="AU420"/>
      <c r="AV420"/>
      <c r="AW420"/>
      <c r="AX420">
        <v>2.08</v>
      </c>
      <c r="AY420">
        <v>2.08</v>
      </c>
      <c r="AZ420">
        <v>15.2</v>
      </c>
      <c r="BA420"/>
      <c r="BB420"/>
      <c r="BC420"/>
      <c r="BD420">
        <v>71.8</v>
      </c>
      <c r="BE420"/>
      <c r="BF420">
        <v>1.22</v>
      </c>
      <c r="BG420">
        <v>1.9</v>
      </c>
      <c r="BH420">
        <v>13.3</v>
      </c>
      <c r="BI420">
        <v>0.5</v>
      </c>
      <c r="BJ420">
        <v>0.24</v>
      </c>
      <c r="BK420">
        <v>0.24</v>
      </c>
      <c r="BM420">
        <v>6.91</v>
      </c>
      <c r="BN420">
        <v>0.64</v>
      </c>
      <c r="BO420"/>
      <c r="BP420">
        <v>0.2</v>
      </c>
      <c r="BQ420">
        <v>1.76</v>
      </c>
      <c r="BR420">
        <v>1.76</v>
      </c>
      <c r="BS420">
        <v>1.76</v>
      </c>
      <c r="BT420">
        <v>413</v>
      </c>
      <c r="BU420">
        <v>1.6</v>
      </c>
      <c r="BV420">
        <v>9.8000000000000007</v>
      </c>
      <c r="BW420">
        <v>1.19</v>
      </c>
      <c r="BX420"/>
      <c r="BY420">
        <v>182</v>
      </c>
      <c r="CP420" s="49"/>
    </row>
    <row r="421" spans="2:94" x14ac:dyDescent="0.25">
      <c r="B421" t="s">
        <v>567</v>
      </c>
      <c r="C421" t="s">
        <v>119</v>
      </c>
      <c r="D421" t="s">
        <v>230</v>
      </c>
      <c r="E421" t="s">
        <v>231</v>
      </c>
      <c r="F421" s="61">
        <v>45469</v>
      </c>
      <c r="G421" s="61">
        <v>45499</v>
      </c>
      <c r="L421">
        <v>166.5</v>
      </c>
      <c r="Q421">
        <v>35.1</v>
      </c>
      <c r="R421">
        <v>35.1</v>
      </c>
      <c r="T421">
        <v>227</v>
      </c>
      <c r="U421">
        <v>1.73</v>
      </c>
      <c r="W421">
        <v>4.96</v>
      </c>
      <c r="X421">
        <v>3.37</v>
      </c>
      <c r="Y421">
        <v>1.05</v>
      </c>
      <c r="AB421">
        <v>27.3</v>
      </c>
      <c r="AC421">
        <v>4.25</v>
      </c>
      <c r="AE421">
        <v>4.88</v>
      </c>
      <c r="AF421"/>
      <c r="AG421">
        <v>1</v>
      </c>
      <c r="AH421"/>
      <c r="AI421"/>
      <c r="AJ421">
        <v>23.7</v>
      </c>
      <c r="AK421"/>
      <c r="AL421">
        <v>0.5</v>
      </c>
      <c r="AR421">
        <v>8.08</v>
      </c>
      <c r="AS421">
        <v>23.2</v>
      </c>
      <c r="AT421"/>
      <c r="AU421"/>
      <c r="AV421"/>
      <c r="AW421"/>
      <c r="AX421">
        <v>5.98</v>
      </c>
      <c r="AY421">
        <v>5.98</v>
      </c>
      <c r="AZ421">
        <v>25.2</v>
      </c>
      <c r="BA421"/>
      <c r="BB421"/>
      <c r="BC421"/>
      <c r="BD421">
        <v>70.3</v>
      </c>
      <c r="BE421"/>
      <c r="BF421">
        <v>5.1100000000000003</v>
      </c>
      <c r="BG421">
        <v>2.1</v>
      </c>
      <c r="BH421">
        <v>11.4</v>
      </c>
      <c r="BI421">
        <v>0.6</v>
      </c>
      <c r="BJ421">
        <v>0.82</v>
      </c>
      <c r="BK421">
        <v>0.82</v>
      </c>
      <c r="BM421">
        <v>6.37</v>
      </c>
      <c r="BN421">
        <v>0.6</v>
      </c>
      <c r="BO421"/>
      <c r="BP421">
        <v>0.5</v>
      </c>
      <c r="BQ421">
        <v>1.59</v>
      </c>
      <c r="BR421">
        <v>1.59</v>
      </c>
      <c r="BS421">
        <v>1.59</v>
      </c>
      <c r="BT421">
        <v>380</v>
      </c>
      <c r="BU421">
        <v>1.4</v>
      </c>
      <c r="BV421">
        <v>29.2</v>
      </c>
      <c r="BW421">
        <v>3.2</v>
      </c>
      <c r="BX421"/>
      <c r="BY421">
        <v>173</v>
      </c>
      <c r="CP421" s="49"/>
    </row>
    <row r="422" spans="2:94" x14ac:dyDescent="0.25">
      <c r="B422" t="s">
        <v>568</v>
      </c>
      <c r="C422" t="s">
        <v>119</v>
      </c>
      <c r="D422" t="s">
        <v>230</v>
      </c>
      <c r="E422" t="s">
        <v>231</v>
      </c>
      <c r="F422" s="61">
        <v>45469</v>
      </c>
      <c r="G422" s="61">
        <v>45499</v>
      </c>
      <c r="L422">
        <v>171.5</v>
      </c>
      <c r="Q422">
        <v>69.3</v>
      </c>
      <c r="R422">
        <v>69.3</v>
      </c>
      <c r="T422">
        <v>189</v>
      </c>
      <c r="U422">
        <v>2.5099999999999998</v>
      </c>
      <c r="W422">
        <v>11.3</v>
      </c>
      <c r="X422">
        <v>7.78</v>
      </c>
      <c r="Y422">
        <v>3.03</v>
      </c>
      <c r="AB422">
        <v>25.1</v>
      </c>
      <c r="AC422">
        <v>10.95</v>
      </c>
      <c r="AE422">
        <v>4.45</v>
      </c>
      <c r="AF422"/>
      <c r="AG422">
        <v>2.37</v>
      </c>
      <c r="AH422"/>
      <c r="AI422"/>
      <c r="AJ422">
        <v>45.9</v>
      </c>
      <c r="AK422"/>
      <c r="AL422">
        <v>0.94</v>
      </c>
      <c r="AR422">
        <v>7.24</v>
      </c>
      <c r="AS422">
        <v>48.9</v>
      </c>
      <c r="AT422"/>
      <c r="AU422"/>
      <c r="AV422"/>
      <c r="AW422"/>
      <c r="AX422">
        <v>12.2</v>
      </c>
      <c r="AY422">
        <v>12.2</v>
      </c>
      <c r="AZ422">
        <v>49.2</v>
      </c>
      <c r="BA422"/>
      <c r="BB422"/>
      <c r="BC422"/>
      <c r="BD422">
        <v>75.599999999999994</v>
      </c>
      <c r="BE422"/>
      <c r="BF422">
        <v>11.8</v>
      </c>
      <c r="BG422">
        <v>1.7</v>
      </c>
      <c r="BH422">
        <v>16.5</v>
      </c>
      <c r="BI422">
        <v>0.5</v>
      </c>
      <c r="BJ422">
        <v>1.95</v>
      </c>
      <c r="BK422">
        <v>1.95</v>
      </c>
      <c r="BM422">
        <v>5.53</v>
      </c>
      <c r="BN422">
        <v>0.57999999999999996</v>
      </c>
      <c r="BO422"/>
      <c r="BP422">
        <v>1.1000000000000001</v>
      </c>
      <c r="BQ422">
        <v>1.4</v>
      </c>
      <c r="BR422">
        <v>1.4</v>
      </c>
      <c r="BS422">
        <v>1.4</v>
      </c>
      <c r="BT422">
        <v>316</v>
      </c>
      <c r="BU422">
        <v>1</v>
      </c>
      <c r="BV422">
        <v>66.599999999999994</v>
      </c>
      <c r="BW422">
        <v>6.89</v>
      </c>
      <c r="BX422"/>
      <c r="BY422">
        <v>157</v>
      </c>
      <c r="CP422" s="49"/>
    </row>
    <row r="423" spans="2:94" x14ac:dyDescent="0.25">
      <c r="B423" t="s">
        <v>569</v>
      </c>
      <c r="C423" t="s">
        <v>119</v>
      </c>
      <c r="D423" t="s">
        <v>230</v>
      </c>
      <c r="E423" t="s">
        <v>231</v>
      </c>
      <c r="F423" s="61">
        <v>45469</v>
      </c>
      <c r="G423" s="61">
        <v>45499</v>
      </c>
      <c r="L423">
        <v>251</v>
      </c>
      <c r="Q423">
        <v>56.6</v>
      </c>
      <c r="R423">
        <v>56.6</v>
      </c>
      <c r="T423">
        <v>220</v>
      </c>
      <c r="U423">
        <v>3.03</v>
      </c>
      <c r="W423">
        <v>9.4</v>
      </c>
      <c r="X423">
        <v>6.46</v>
      </c>
      <c r="Y423">
        <v>2.4500000000000002</v>
      </c>
      <c r="AB423">
        <v>27</v>
      </c>
      <c r="AC423">
        <v>9.19</v>
      </c>
      <c r="AE423">
        <v>4.59</v>
      </c>
      <c r="AF423"/>
      <c r="AG423">
        <v>2.12</v>
      </c>
      <c r="AH423"/>
      <c r="AI423"/>
      <c r="AJ423">
        <v>38.4</v>
      </c>
      <c r="AK423"/>
      <c r="AL423">
        <v>0.88</v>
      </c>
      <c r="AR423">
        <v>7.65</v>
      </c>
      <c r="AS423">
        <v>41.8</v>
      </c>
      <c r="AT423"/>
      <c r="AU423"/>
      <c r="AV423"/>
      <c r="AW423"/>
      <c r="AX423">
        <v>10.15</v>
      </c>
      <c r="AY423">
        <v>10.15</v>
      </c>
      <c r="AZ423">
        <v>65.099999999999994</v>
      </c>
      <c r="BA423"/>
      <c r="BB423"/>
      <c r="BC423"/>
      <c r="BD423">
        <v>80.599999999999994</v>
      </c>
      <c r="BE423"/>
      <c r="BF423">
        <v>8.36</v>
      </c>
      <c r="BG423">
        <v>1.9</v>
      </c>
      <c r="BH423">
        <v>18.2</v>
      </c>
      <c r="BI423">
        <v>0.6</v>
      </c>
      <c r="BJ423">
        <v>1.59</v>
      </c>
      <c r="BK423">
        <v>1.59</v>
      </c>
      <c r="BM423">
        <v>6.07</v>
      </c>
      <c r="BN423">
        <v>0.64</v>
      </c>
      <c r="BO423"/>
      <c r="BP423">
        <v>0.87</v>
      </c>
      <c r="BQ423">
        <v>1.75</v>
      </c>
      <c r="BR423">
        <v>1.75</v>
      </c>
      <c r="BS423">
        <v>1.75</v>
      </c>
      <c r="BT423">
        <v>366</v>
      </c>
      <c r="BU423">
        <v>1.4</v>
      </c>
      <c r="BV423">
        <v>53.1</v>
      </c>
      <c r="BW423">
        <v>5.72</v>
      </c>
      <c r="BX423"/>
      <c r="BY423">
        <v>174</v>
      </c>
      <c r="CP423" s="49"/>
    </row>
    <row r="424" spans="2:94" x14ac:dyDescent="0.25">
      <c r="B424" t="s">
        <v>570</v>
      </c>
      <c r="C424" t="s">
        <v>119</v>
      </c>
      <c r="D424" t="s">
        <v>230</v>
      </c>
      <c r="E424" t="s">
        <v>231</v>
      </c>
      <c r="F424" s="61">
        <v>45469</v>
      </c>
      <c r="G424" s="61">
        <v>45499</v>
      </c>
      <c r="L424">
        <v>321</v>
      </c>
      <c r="Q424">
        <v>34.700000000000003</v>
      </c>
      <c r="R424">
        <v>34.700000000000003</v>
      </c>
      <c r="T424">
        <v>261</v>
      </c>
      <c r="U424">
        <v>3.06</v>
      </c>
      <c r="W424">
        <v>6.2</v>
      </c>
      <c r="X424">
        <v>4.25</v>
      </c>
      <c r="Y424">
        <v>1.99</v>
      </c>
      <c r="AB424">
        <v>28.2</v>
      </c>
      <c r="AC424">
        <v>5.91</v>
      </c>
      <c r="AE424">
        <v>4.82</v>
      </c>
      <c r="AF424"/>
      <c r="AG424">
        <v>1.37</v>
      </c>
      <c r="AH424"/>
      <c r="AI424"/>
      <c r="AJ424">
        <v>25.9</v>
      </c>
      <c r="AK424"/>
      <c r="AL424">
        <v>0.72</v>
      </c>
      <c r="AR424">
        <v>8.61</v>
      </c>
      <c r="AS424">
        <v>29.2</v>
      </c>
      <c r="AT424"/>
      <c r="AU424"/>
      <c r="AV424"/>
      <c r="AW424"/>
      <c r="AX424">
        <v>6.69</v>
      </c>
      <c r="AY424">
        <v>6.69</v>
      </c>
      <c r="AZ424">
        <v>79.7</v>
      </c>
      <c r="BA424"/>
      <c r="BB424"/>
      <c r="BC424"/>
      <c r="BD424">
        <v>85.2</v>
      </c>
      <c r="BE424"/>
      <c r="BF424">
        <v>5.43</v>
      </c>
      <c r="BG424">
        <v>2.1</v>
      </c>
      <c r="BH424">
        <v>14.6</v>
      </c>
      <c r="BI424">
        <v>0.6</v>
      </c>
      <c r="BJ424">
        <v>1.05</v>
      </c>
      <c r="BK424">
        <v>1.05</v>
      </c>
      <c r="BM424">
        <v>6.1</v>
      </c>
      <c r="BN424">
        <v>0.7</v>
      </c>
      <c r="BO424"/>
      <c r="BP424">
        <v>0.76</v>
      </c>
      <c r="BQ424">
        <v>1.84</v>
      </c>
      <c r="BR424">
        <v>1.84</v>
      </c>
      <c r="BS424">
        <v>1.84</v>
      </c>
      <c r="BT424">
        <v>381</v>
      </c>
      <c r="BU424">
        <v>1.4</v>
      </c>
      <c r="BV424">
        <v>34</v>
      </c>
      <c r="BW424">
        <v>4.37</v>
      </c>
      <c r="BX424"/>
      <c r="BY424">
        <v>184</v>
      </c>
      <c r="CP424" s="49"/>
    </row>
    <row r="425" spans="2:94" x14ac:dyDescent="0.25">
      <c r="B425" t="s">
        <v>571</v>
      </c>
      <c r="C425" t="s">
        <v>119</v>
      </c>
      <c r="D425" t="s">
        <v>230</v>
      </c>
      <c r="E425" t="s">
        <v>231</v>
      </c>
      <c r="F425" s="61">
        <v>45469</v>
      </c>
      <c r="G425" s="61">
        <v>45499</v>
      </c>
      <c r="L425">
        <v>415</v>
      </c>
      <c r="Q425">
        <v>48.1</v>
      </c>
      <c r="R425">
        <v>48.1</v>
      </c>
      <c r="T425">
        <v>294</v>
      </c>
      <c r="U425">
        <v>3.42</v>
      </c>
      <c r="W425">
        <v>10.9</v>
      </c>
      <c r="X425">
        <v>6.91</v>
      </c>
      <c r="Y425">
        <v>3.34</v>
      </c>
      <c r="AB425">
        <v>25.6</v>
      </c>
      <c r="AC425">
        <v>10.4</v>
      </c>
      <c r="AE425">
        <v>4.83</v>
      </c>
      <c r="AF425"/>
      <c r="AG425">
        <v>2.31</v>
      </c>
      <c r="AH425"/>
      <c r="AI425"/>
      <c r="AJ425">
        <v>41.7</v>
      </c>
      <c r="AK425"/>
      <c r="AL425">
        <v>1</v>
      </c>
      <c r="AR425">
        <v>7.84</v>
      </c>
      <c r="AS425">
        <v>45.2</v>
      </c>
      <c r="AT425"/>
      <c r="AU425"/>
      <c r="AV425"/>
      <c r="AW425"/>
      <c r="AX425">
        <v>10.6</v>
      </c>
      <c r="AY425">
        <v>10.6</v>
      </c>
      <c r="AZ425">
        <v>86.8</v>
      </c>
      <c r="BA425"/>
      <c r="BB425"/>
      <c r="BC425"/>
      <c r="BD425">
        <v>86.7</v>
      </c>
      <c r="BE425"/>
      <c r="BF425">
        <v>10.95</v>
      </c>
      <c r="BG425">
        <v>1.6</v>
      </c>
      <c r="BH425">
        <v>18.399999999999999</v>
      </c>
      <c r="BI425">
        <v>0.6</v>
      </c>
      <c r="BJ425">
        <v>1.82</v>
      </c>
      <c r="BK425">
        <v>1.82</v>
      </c>
      <c r="BM425">
        <v>5.82</v>
      </c>
      <c r="BN425">
        <v>0.64</v>
      </c>
      <c r="BO425"/>
      <c r="BP425">
        <v>0.9</v>
      </c>
      <c r="BQ425">
        <v>1.6</v>
      </c>
      <c r="BR425">
        <v>1.6</v>
      </c>
      <c r="BS425">
        <v>1.6</v>
      </c>
      <c r="BT425">
        <v>433</v>
      </c>
      <c r="BU425">
        <v>1.3</v>
      </c>
      <c r="BV425">
        <v>57.3</v>
      </c>
      <c r="BW425">
        <v>6.39</v>
      </c>
      <c r="BX425"/>
      <c r="BY425">
        <v>173</v>
      </c>
      <c r="CP425" s="49"/>
    </row>
    <row r="426" spans="2:94" x14ac:dyDescent="0.25">
      <c r="B426" t="s">
        <v>572</v>
      </c>
      <c r="C426" t="s">
        <v>119</v>
      </c>
      <c r="D426" t="s">
        <v>230</v>
      </c>
      <c r="E426" t="s">
        <v>231</v>
      </c>
      <c r="F426" s="61">
        <v>45469</v>
      </c>
      <c r="G426" s="61">
        <v>45499</v>
      </c>
      <c r="L426">
        <v>454</v>
      </c>
      <c r="Q426">
        <v>60.4</v>
      </c>
      <c r="R426">
        <v>60.4</v>
      </c>
      <c r="T426">
        <v>251</v>
      </c>
      <c r="U426">
        <v>5.59</v>
      </c>
      <c r="W426">
        <v>11.65</v>
      </c>
      <c r="X426">
        <v>6.86</v>
      </c>
      <c r="Y426">
        <v>3.58</v>
      </c>
      <c r="AB426">
        <v>26.5</v>
      </c>
      <c r="AC426">
        <v>11.6</v>
      </c>
      <c r="AE426">
        <v>5.0199999999999996</v>
      </c>
      <c r="AF426"/>
      <c r="AG426">
        <v>2.2599999999999998</v>
      </c>
      <c r="AH426"/>
      <c r="AI426"/>
      <c r="AJ426">
        <v>55</v>
      </c>
      <c r="AK426"/>
      <c r="AL426">
        <v>1</v>
      </c>
      <c r="AR426">
        <v>8.1999999999999993</v>
      </c>
      <c r="AS426">
        <v>60.4</v>
      </c>
      <c r="AT426"/>
      <c r="AU426"/>
      <c r="AV426"/>
      <c r="AW426"/>
      <c r="AX426">
        <v>14.1</v>
      </c>
      <c r="AY426">
        <v>14.1</v>
      </c>
      <c r="AZ426">
        <v>88.4</v>
      </c>
      <c r="BA426"/>
      <c r="BB426"/>
      <c r="BC426"/>
      <c r="BD426">
        <v>76.900000000000006</v>
      </c>
      <c r="BE426"/>
      <c r="BF426">
        <v>12.35</v>
      </c>
      <c r="BG426">
        <v>1.9</v>
      </c>
      <c r="BH426">
        <v>21.8</v>
      </c>
      <c r="BI426">
        <v>0.6</v>
      </c>
      <c r="BJ426">
        <v>2.0499999999999998</v>
      </c>
      <c r="BK426">
        <v>2.0499999999999998</v>
      </c>
      <c r="BM426">
        <v>5.9</v>
      </c>
      <c r="BN426">
        <v>0.68</v>
      </c>
      <c r="BO426"/>
      <c r="BP426">
        <v>0.94</v>
      </c>
      <c r="BQ426">
        <v>1.55</v>
      </c>
      <c r="BR426">
        <v>1.55</v>
      </c>
      <c r="BS426">
        <v>1.55</v>
      </c>
      <c r="BT426">
        <v>398</v>
      </c>
      <c r="BU426">
        <v>1.4</v>
      </c>
      <c r="BV426">
        <v>57.7</v>
      </c>
      <c r="BW426">
        <v>6.26</v>
      </c>
      <c r="BX426"/>
      <c r="BY426">
        <v>179</v>
      </c>
      <c r="CP426" s="49"/>
    </row>
    <row r="427" spans="2:94" x14ac:dyDescent="0.25">
      <c r="B427" t="s">
        <v>573</v>
      </c>
      <c r="C427" t="s">
        <v>119</v>
      </c>
      <c r="D427" t="s">
        <v>230</v>
      </c>
      <c r="E427" t="s">
        <v>231</v>
      </c>
      <c r="F427" s="61">
        <v>45469</v>
      </c>
      <c r="G427" s="61">
        <v>45499</v>
      </c>
      <c r="L427">
        <v>409</v>
      </c>
      <c r="Q427">
        <v>51.7</v>
      </c>
      <c r="R427">
        <v>51.7</v>
      </c>
      <c r="T427">
        <v>237</v>
      </c>
      <c r="U427">
        <v>4.45</v>
      </c>
      <c r="W427">
        <v>10.25</v>
      </c>
      <c r="X427">
        <v>6.28</v>
      </c>
      <c r="Y427">
        <v>2.9</v>
      </c>
      <c r="AB427">
        <v>25.4</v>
      </c>
      <c r="AC427">
        <v>10.55</v>
      </c>
      <c r="AE427">
        <v>4.51</v>
      </c>
      <c r="AF427"/>
      <c r="AG427">
        <v>2.06</v>
      </c>
      <c r="AH427"/>
      <c r="AI427"/>
      <c r="AJ427">
        <v>44.4</v>
      </c>
      <c r="AK427"/>
      <c r="AL427">
        <v>0.84</v>
      </c>
      <c r="AR427">
        <v>8.31</v>
      </c>
      <c r="AS427">
        <v>49.4</v>
      </c>
      <c r="AT427"/>
      <c r="AU427"/>
      <c r="AV427"/>
      <c r="AW427"/>
      <c r="AX427">
        <v>11.7</v>
      </c>
      <c r="AY427">
        <v>11.7</v>
      </c>
      <c r="AZ427">
        <v>95.5</v>
      </c>
      <c r="BA427"/>
      <c r="BB427"/>
      <c r="BC427"/>
      <c r="BD427">
        <v>73.3</v>
      </c>
      <c r="BE427"/>
      <c r="BF427">
        <v>9.5299999999999994</v>
      </c>
      <c r="BG427">
        <v>1.4</v>
      </c>
      <c r="BH427">
        <v>20.2</v>
      </c>
      <c r="BI427">
        <v>0.6</v>
      </c>
      <c r="BJ427">
        <v>1.66</v>
      </c>
      <c r="BK427">
        <v>1.66</v>
      </c>
      <c r="BM427">
        <v>5.67</v>
      </c>
      <c r="BN427">
        <v>0.66</v>
      </c>
      <c r="BO427"/>
      <c r="BP427">
        <v>0.91</v>
      </c>
      <c r="BQ427">
        <v>1.49</v>
      </c>
      <c r="BR427">
        <v>1.49</v>
      </c>
      <c r="BS427">
        <v>1.49</v>
      </c>
      <c r="BT427">
        <v>364</v>
      </c>
      <c r="BU427">
        <v>3.1</v>
      </c>
      <c r="BV427">
        <v>52.8</v>
      </c>
      <c r="BW427">
        <v>5.73</v>
      </c>
      <c r="BX427"/>
      <c r="BY427">
        <v>166</v>
      </c>
      <c r="CP427" s="49"/>
    </row>
    <row r="428" spans="2:94" x14ac:dyDescent="0.25">
      <c r="B428" t="s">
        <v>574</v>
      </c>
      <c r="C428" t="s">
        <v>119</v>
      </c>
      <c r="D428" t="s">
        <v>230</v>
      </c>
      <c r="E428" t="s">
        <v>231</v>
      </c>
      <c r="F428" s="61">
        <v>45469</v>
      </c>
      <c r="G428" s="61">
        <v>45499</v>
      </c>
      <c r="L428">
        <v>216</v>
      </c>
      <c r="Q428">
        <v>26.9</v>
      </c>
      <c r="R428">
        <v>26.9</v>
      </c>
      <c r="T428">
        <v>165</v>
      </c>
      <c r="U428">
        <v>1.92</v>
      </c>
      <c r="W428">
        <v>4.8899999999999997</v>
      </c>
      <c r="X428">
        <v>2.8</v>
      </c>
      <c r="Y428">
        <v>0.88</v>
      </c>
      <c r="AB428">
        <v>16.8</v>
      </c>
      <c r="AC428">
        <v>4.1100000000000003</v>
      </c>
      <c r="AE428">
        <v>3.04</v>
      </c>
      <c r="AF428"/>
      <c r="AG428">
        <v>0.89</v>
      </c>
      <c r="AH428"/>
      <c r="AI428"/>
      <c r="AJ428">
        <v>14.2</v>
      </c>
      <c r="AK428"/>
      <c r="AL428">
        <v>0.39</v>
      </c>
      <c r="AR428">
        <v>5.16</v>
      </c>
      <c r="AS428">
        <v>16.600000000000001</v>
      </c>
      <c r="AT428"/>
      <c r="AU428"/>
      <c r="AV428"/>
      <c r="AW428"/>
      <c r="AX428">
        <v>3.84</v>
      </c>
      <c r="AY428">
        <v>3.84</v>
      </c>
      <c r="AZ428">
        <v>40</v>
      </c>
      <c r="BA428"/>
      <c r="BB428"/>
      <c r="BC428"/>
      <c r="BD428">
        <v>53.3</v>
      </c>
      <c r="BE428"/>
      <c r="BF428">
        <v>3.76</v>
      </c>
      <c r="BG428">
        <v>1.2</v>
      </c>
      <c r="BH428">
        <v>119</v>
      </c>
      <c r="BI428">
        <v>0.3</v>
      </c>
      <c r="BJ428">
        <v>0.75</v>
      </c>
      <c r="BK428">
        <v>0.75</v>
      </c>
      <c r="BM428">
        <v>3.61</v>
      </c>
      <c r="BN428">
        <v>0.42</v>
      </c>
      <c r="BO428"/>
      <c r="BP428">
        <v>0.4</v>
      </c>
      <c r="BQ428">
        <v>0.95</v>
      </c>
      <c r="BR428">
        <v>0.95</v>
      </c>
      <c r="BS428">
        <v>0.95</v>
      </c>
      <c r="BT428">
        <v>288</v>
      </c>
      <c r="BU428">
        <v>8.1</v>
      </c>
      <c r="BV428">
        <v>25.4</v>
      </c>
      <c r="BW428">
        <v>2.48</v>
      </c>
      <c r="BX428"/>
      <c r="BY428">
        <v>105</v>
      </c>
      <c r="CP428" s="49"/>
    </row>
    <row r="429" spans="2:94" x14ac:dyDescent="0.25">
      <c r="B429" t="s">
        <v>575</v>
      </c>
      <c r="C429" t="s">
        <v>119</v>
      </c>
      <c r="D429" t="s">
        <v>230</v>
      </c>
      <c r="E429" t="s">
        <v>231</v>
      </c>
      <c r="F429" s="61">
        <v>45469</v>
      </c>
      <c r="G429" s="61">
        <v>45499</v>
      </c>
      <c r="L429">
        <v>124</v>
      </c>
      <c r="Q429">
        <v>21.1</v>
      </c>
      <c r="R429">
        <v>21.1</v>
      </c>
      <c r="T429">
        <v>26</v>
      </c>
      <c r="U429">
        <v>2.36</v>
      </c>
      <c r="W429">
        <v>1.66</v>
      </c>
      <c r="X429">
        <v>1.24</v>
      </c>
      <c r="Y429">
        <v>0.39</v>
      </c>
      <c r="AB429">
        <v>31</v>
      </c>
      <c r="AC429">
        <v>1.68</v>
      </c>
      <c r="AE429">
        <v>5.91</v>
      </c>
      <c r="AF429"/>
      <c r="AG429">
        <v>0.42</v>
      </c>
      <c r="AH429"/>
      <c r="AI429"/>
      <c r="AJ429">
        <v>7.2</v>
      </c>
      <c r="AK429"/>
      <c r="AL429">
        <v>0.15</v>
      </c>
      <c r="AR429">
        <v>10</v>
      </c>
      <c r="AS429">
        <v>6.9</v>
      </c>
      <c r="AT429"/>
      <c r="AU429"/>
      <c r="AV429"/>
      <c r="AW429"/>
      <c r="AX429">
        <v>1.8</v>
      </c>
      <c r="AY429">
        <v>1.8</v>
      </c>
      <c r="AZ429">
        <v>16.7</v>
      </c>
      <c r="BA429"/>
      <c r="BB429"/>
      <c r="BC429"/>
      <c r="BD429">
        <v>69.400000000000006</v>
      </c>
      <c r="BE429"/>
      <c r="BF429">
        <v>1.39</v>
      </c>
      <c r="BG429">
        <v>1.7</v>
      </c>
      <c r="BH429">
        <v>15.6</v>
      </c>
      <c r="BI429">
        <v>0.7</v>
      </c>
      <c r="BJ429">
        <v>0.33</v>
      </c>
      <c r="BK429">
        <v>0.33</v>
      </c>
      <c r="BM429">
        <v>8.93</v>
      </c>
      <c r="BN429">
        <v>0.79</v>
      </c>
      <c r="BO429"/>
      <c r="BP429">
        <v>0.16</v>
      </c>
      <c r="BQ429">
        <v>2.33</v>
      </c>
      <c r="BR429">
        <v>2.33</v>
      </c>
      <c r="BS429">
        <v>2.33</v>
      </c>
      <c r="BT429">
        <v>420</v>
      </c>
      <c r="BU429">
        <v>1.6</v>
      </c>
      <c r="BV429">
        <v>10</v>
      </c>
      <c r="BW429">
        <v>1.1599999999999999</v>
      </c>
      <c r="BX429"/>
      <c r="BY429">
        <v>214</v>
      </c>
      <c r="CP429" s="49"/>
    </row>
    <row r="430" spans="2:94" x14ac:dyDescent="0.25">
      <c r="B430" t="s">
        <v>576</v>
      </c>
      <c r="C430" t="s">
        <v>119</v>
      </c>
      <c r="D430" t="s">
        <v>230</v>
      </c>
      <c r="E430" t="s">
        <v>231</v>
      </c>
      <c r="F430" s="61">
        <v>45469</v>
      </c>
      <c r="G430" s="61">
        <v>45499</v>
      </c>
      <c r="L430">
        <v>268</v>
      </c>
      <c r="Q430">
        <v>271</v>
      </c>
      <c r="R430">
        <v>271</v>
      </c>
      <c r="T430">
        <v>12</v>
      </c>
      <c r="U430">
        <v>1.68</v>
      </c>
      <c r="W430">
        <v>3.47</v>
      </c>
      <c r="X430">
        <v>2.17</v>
      </c>
      <c r="Y430">
        <v>0.93</v>
      </c>
      <c r="AB430">
        <v>25.6</v>
      </c>
      <c r="AC430">
        <v>3.29</v>
      </c>
      <c r="AE430">
        <v>4.29</v>
      </c>
      <c r="AF430"/>
      <c r="AG430">
        <v>0.82</v>
      </c>
      <c r="AH430"/>
      <c r="AI430"/>
      <c r="AJ430">
        <v>13.8</v>
      </c>
      <c r="AK430"/>
      <c r="AL430">
        <v>0.25</v>
      </c>
      <c r="AR430">
        <v>7.89</v>
      </c>
      <c r="AS430">
        <v>15.4</v>
      </c>
      <c r="AT430"/>
      <c r="AU430"/>
      <c r="AV430"/>
      <c r="AW430"/>
      <c r="AX430">
        <v>3.88</v>
      </c>
      <c r="AY430">
        <v>3.88</v>
      </c>
      <c r="AZ430">
        <v>35</v>
      </c>
      <c r="BA430"/>
      <c r="BB430"/>
      <c r="BC430"/>
      <c r="BD430">
        <v>61.7</v>
      </c>
      <c r="BE430"/>
      <c r="BF430">
        <v>4.2300000000000004</v>
      </c>
      <c r="BG430">
        <v>1.3</v>
      </c>
      <c r="BH430">
        <v>95.5</v>
      </c>
      <c r="BI430">
        <v>0.6</v>
      </c>
      <c r="BJ430">
        <v>0.47</v>
      </c>
      <c r="BK430">
        <v>0.47</v>
      </c>
      <c r="BM430">
        <v>5.39</v>
      </c>
      <c r="BN430">
        <v>0.65</v>
      </c>
      <c r="BO430"/>
      <c r="BP430">
        <v>0.38</v>
      </c>
      <c r="BQ430">
        <v>1.72</v>
      </c>
      <c r="BR430">
        <v>1.72</v>
      </c>
      <c r="BS430">
        <v>1.72</v>
      </c>
      <c r="BT430">
        <v>341</v>
      </c>
      <c r="BU430">
        <v>2.9</v>
      </c>
      <c r="BV430">
        <v>20.8</v>
      </c>
      <c r="BW430">
        <v>2.2200000000000002</v>
      </c>
      <c r="BX430"/>
      <c r="BY430">
        <v>160</v>
      </c>
      <c r="CP430" s="49"/>
    </row>
    <row r="431" spans="2:94" x14ac:dyDescent="0.25">
      <c r="B431" t="s">
        <v>577</v>
      </c>
      <c r="C431" t="s">
        <v>119</v>
      </c>
      <c r="D431" t="s">
        <v>230</v>
      </c>
      <c r="E431" t="s">
        <v>231</v>
      </c>
      <c r="F431" s="61">
        <v>45469</v>
      </c>
      <c r="G431" s="61">
        <v>45499</v>
      </c>
      <c r="L431">
        <v>345</v>
      </c>
      <c r="Q431">
        <v>725</v>
      </c>
      <c r="R431">
        <v>725</v>
      </c>
      <c r="T431">
        <v>12</v>
      </c>
      <c r="U431">
        <v>2.14</v>
      </c>
      <c r="W431">
        <v>4.2300000000000004</v>
      </c>
      <c r="X431">
        <v>2.4900000000000002</v>
      </c>
      <c r="Y431">
        <v>1.37</v>
      </c>
      <c r="AB431">
        <v>26.4</v>
      </c>
      <c r="AC431">
        <v>4.03</v>
      </c>
      <c r="AE431">
        <v>4.3600000000000003</v>
      </c>
      <c r="AF431"/>
      <c r="AG431">
        <v>0.82</v>
      </c>
      <c r="AH431"/>
      <c r="AI431"/>
      <c r="AJ431">
        <v>22.2</v>
      </c>
      <c r="AK431"/>
      <c r="AL431">
        <v>0.39</v>
      </c>
      <c r="AR431">
        <v>7.72</v>
      </c>
      <c r="AS431">
        <v>30.6</v>
      </c>
      <c r="AT431"/>
      <c r="AU431"/>
      <c r="AV431"/>
      <c r="AW431"/>
      <c r="AX431">
        <v>7.06</v>
      </c>
      <c r="AY431">
        <v>7.06</v>
      </c>
      <c r="AZ431">
        <v>32.299999999999997</v>
      </c>
      <c r="BA431"/>
      <c r="BB431"/>
      <c r="BC431"/>
      <c r="BD431">
        <v>82.3</v>
      </c>
      <c r="BE431"/>
      <c r="BF431">
        <v>6.33</v>
      </c>
      <c r="BG431">
        <v>1.6</v>
      </c>
      <c r="BH431">
        <v>29.4</v>
      </c>
      <c r="BI431">
        <v>0.6</v>
      </c>
      <c r="BJ431">
        <v>0.71</v>
      </c>
      <c r="BK431">
        <v>0.71</v>
      </c>
      <c r="BM431">
        <v>6.22</v>
      </c>
      <c r="BN431">
        <v>0.67</v>
      </c>
      <c r="BO431"/>
      <c r="BP431">
        <v>0.44</v>
      </c>
      <c r="BQ431">
        <v>1.71</v>
      </c>
      <c r="BR431">
        <v>1.71</v>
      </c>
      <c r="BS431">
        <v>1.71</v>
      </c>
      <c r="BT431">
        <v>362</v>
      </c>
      <c r="BU431">
        <v>2</v>
      </c>
      <c r="BV431">
        <v>20.6</v>
      </c>
      <c r="BW431">
        <v>2.79</v>
      </c>
      <c r="BX431"/>
      <c r="BY431">
        <v>172</v>
      </c>
      <c r="CP431" s="49"/>
    </row>
    <row r="432" spans="2:94" x14ac:dyDescent="0.25">
      <c r="B432" t="s">
        <v>578</v>
      </c>
      <c r="C432" t="s">
        <v>119</v>
      </c>
      <c r="D432" t="s">
        <v>230</v>
      </c>
      <c r="E432" t="s">
        <v>231</v>
      </c>
      <c r="F432" s="61">
        <v>45469</v>
      </c>
      <c r="G432" s="61">
        <v>45499</v>
      </c>
      <c r="L432">
        <v>296</v>
      </c>
      <c r="Q432">
        <v>442</v>
      </c>
      <c r="R432">
        <v>442</v>
      </c>
      <c r="T432">
        <v>10</v>
      </c>
      <c r="U432">
        <v>2.62</v>
      </c>
      <c r="W432">
        <v>4.46</v>
      </c>
      <c r="X432">
        <v>3.09</v>
      </c>
      <c r="Y432">
        <v>1.57</v>
      </c>
      <c r="AB432">
        <v>26.1</v>
      </c>
      <c r="AC432">
        <v>4.8600000000000003</v>
      </c>
      <c r="AE432">
        <v>4.6399999999999997</v>
      </c>
      <c r="AF432"/>
      <c r="AG432">
        <v>0.93</v>
      </c>
      <c r="AH432"/>
      <c r="AI432"/>
      <c r="AJ432">
        <v>22.2</v>
      </c>
      <c r="AK432"/>
      <c r="AL432">
        <v>0.46</v>
      </c>
      <c r="AR432">
        <v>8.24</v>
      </c>
      <c r="AS432">
        <v>30.7</v>
      </c>
      <c r="AT432"/>
      <c r="AU432"/>
      <c r="AV432"/>
      <c r="AW432"/>
      <c r="AX432">
        <v>7.45</v>
      </c>
      <c r="AY432">
        <v>7.45</v>
      </c>
      <c r="AZ432">
        <v>35.799999999999997</v>
      </c>
      <c r="BA432"/>
      <c r="BB432"/>
      <c r="BC432"/>
      <c r="BD432">
        <v>83.8</v>
      </c>
      <c r="BE432"/>
      <c r="BF432">
        <v>6.56</v>
      </c>
      <c r="BG432">
        <v>1.7</v>
      </c>
      <c r="BH432">
        <v>25.7</v>
      </c>
      <c r="BI432">
        <v>0.6</v>
      </c>
      <c r="BJ432">
        <v>0.76</v>
      </c>
      <c r="BK432">
        <v>0.76</v>
      </c>
      <c r="BM432">
        <v>5.66</v>
      </c>
      <c r="BN432">
        <v>0.67</v>
      </c>
      <c r="BO432"/>
      <c r="BP432">
        <v>0.42</v>
      </c>
      <c r="BQ432">
        <v>1.51</v>
      </c>
      <c r="BR432">
        <v>1.51</v>
      </c>
      <c r="BS432">
        <v>1.51</v>
      </c>
      <c r="BT432">
        <v>364</v>
      </c>
      <c r="BU432">
        <v>1.3</v>
      </c>
      <c r="BV432">
        <v>23.9</v>
      </c>
      <c r="BW432">
        <v>3.21</v>
      </c>
      <c r="BX432"/>
      <c r="BY432">
        <v>167</v>
      </c>
      <c r="CP432" s="49"/>
    </row>
    <row r="433" spans="2:94" x14ac:dyDescent="0.25">
      <c r="B433" t="s">
        <v>579</v>
      </c>
      <c r="C433" t="s">
        <v>119</v>
      </c>
      <c r="D433" t="s">
        <v>230</v>
      </c>
      <c r="E433" t="s">
        <v>231</v>
      </c>
      <c r="F433" s="61">
        <v>45469</v>
      </c>
      <c r="G433" s="61">
        <v>45499</v>
      </c>
      <c r="L433">
        <v>219</v>
      </c>
      <c r="Q433">
        <v>90.3</v>
      </c>
      <c r="R433">
        <v>90.3</v>
      </c>
      <c r="T433">
        <v>12</v>
      </c>
      <c r="U433">
        <v>1.82</v>
      </c>
      <c r="W433">
        <v>4.84</v>
      </c>
      <c r="X433">
        <v>3.22</v>
      </c>
      <c r="Y433">
        <v>1.22</v>
      </c>
      <c r="AB433">
        <v>24.7</v>
      </c>
      <c r="AC433">
        <v>4.83</v>
      </c>
      <c r="AE433">
        <v>4.24</v>
      </c>
      <c r="AF433"/>
      <c r="AG433">
        <v>1</v>
      </c>
      <c r="AH433"/>
      <c r="AI433"/>
      <c r="AJ433">
        <v>21.4</v>
      </c>
      <c r="AK433"/>
      <c r="AL433">
        <v>0.38</v>
      </c>
      <c r="AR433">
        <v>7.02</v>
      </c>
      <c r="AS433">
        <v>25.4</v>
      </c>
      <c r="AT433"/>
      <c r="AU433"/>
      <c r="AV433"/>
      <c r="AW433"/>
      <c r="AX433">
        <v>5.99</v>
      </c>
      <c r="AY433">
        <v>5.99</v>
      </c>
      <c r="AZ433">
        <v>35.1</v>
      </c>
      <c r="BA433"/>
      <c r="BB433"/>
      <c r="BC433"/>
      <c r="BD433">
        <v>70.2</v>
      </c>
      <c r="BE433"/>
      <c r="BF433">
        <v>4.84</v>
      </c>
      <c r="BG433">
        <v>1.9</v>
      </c>
      <c r="BH433">
        <v>63.3</v>
      </c>
      <c r="BI433">
        <v>0.5</v>
      </c>
      <c r="BJ433">
        <v>0.9</v>
      </c>
      <c r="BK433">
        <v>0.9</v>
      </c>
      <c r="BM433">
        <v>5.6</v>
      </c>
      <c r="BN433">
        <v>0.59</v>
      </c>
      <c r="BO433"/>
      <c r="BP433">
        <v>0.48</v>
      </c>
      <c r="BQ433">
        <v>1.59</v>
      </c>
      <c r="BR433">
        <v>1.59</v>
      </c>
      <c r="BS433">
        <v>1.59</v>
      </c>
      <c r="BT433">
        <v>343</v>
      </c>
      <c r="BU433">
        <v>2.9</v>
      </c>
      <c r="BV433">
        <v>25.7</v>
      </c>
      <c r="BW433">
        <v>3.42</v>
      </c>
      <c r="BX433"/>
      <c r="BY433">
        <v>167</v>
      </c>
      <c r="CP433" s="49"/>
    </row>
    <row r="434" spans="2:94" x14ac:dyDescent="0.25">
      <c r="B434" t="s">
        <v>580</v>
      </c>
      <c r="C434" t="s">
        <v>119</v>
      </c>
      <c r="D434" t="s">
        <v>230</v>
      </c>
      <c r="E434" t="s">
        <v>231</v>
      </c>
      <c r="F434" s="61">
        <v>45469</v>
      </c>
      <c r="G434" s="61">
        <v>45499</v>
      </c>
      <c r="L434">
        <v>116.5</v>
      </c>
      <c r="Q434">
        <v>30.7</v>
      </c>
      <c r="R434">
        <v>30.7</v>
      </c>
      <c r="T434">
        <v>25</v>
      </c>
      <c r="U434">
        <v>1.1499999999999999</v>
      </c>
      <c r="W434">
        <v>1.01</v>
      </c>
      <c r="X434">
        <v>0.67</v>
      </c>
      <c r="Y434">
        <v>0.24</v>
      </c>
      <c r="AB434">
        <v>33.6</v>
      </c>
      <c r="AC434">
        <v>1.08</v>
      </c>
      <c r="AE434">
        <v>5.71</v>
      </c>
      <c r="AF434"/>
      <c r="AG434">
        <v>0.24</v>
      </c>
      <c r="AH434"/>
      <c r="AI434"/>
      <c r="AJ434">
        <v>4.4000000000000004</v>
      </c>
      <c r="AK434"/>
      <c r="AL434">
        <v>0.05</v>
      </c>
      <c r="AR434">
        <v>9.4</v>
      </c>
      <c r="AS434">
        <v>4.7</v>
      </c>
      <c r="AT434"/>
      <c r="AU434"/>
      <c r="AV434"/>
      <c r="AW434"/>
      <c r="AX434">
        <v>1.37</v>
      </c>
      <c r="AY434">
        <v>1.37</v>
      </c>
      <c r="AZ434">
        <v>9.1999999999999993</v>
      </c>
      <c r="BA434"/>
      <c r="BB434"/>
      <c r="BC434"/>
      <c r="BD434">
        <v>97.5</v>
      </c>
      <c r="BE434"/>
      <c r="BF434">
        <v>0.93</v>
      </c>
      <c r="BG434">
        <v>2.2000000000000002</v>
      </c>
      <c r="BH434">
        <v>11.6</v>
      </c>
      <c r="BI434">
        <v>0.7</v>
      </c>
      <c r="BJ434">
        <v>0.18</v>
      </c>
      <c r="BK434">
        <v>0.18</v>
      </c>
      <c r="BM434">
        <v>10.6</v>
      </c>
      <c r="BN434">
        <v>0.7</v>
      </c>
      <c r="BO434"/>
      <c r="BP434">
        <v>7.0000000000000007E-2</v>
      </c>
      <c r="BQ434">
        <v>2.15</v>
      </c>
      <c r="BR434">
        <v>2.15</v>
      </c>
      <c r="BS434">
        <v>2.15</v>
      </c>
      <c r="BT434">
        <v>475</v>
      </c>
      <c r="BU434">
        <v>1.6</v>
      </c>
      <c r="BV434">
        <v>5.8</v>
      </c>
      <c r="BW434">
        <v>0.77</v>
      </c>
      <c r="BX434"/>
      <c r="BY434">
        <v>189</v>
      </c>
      <c r="CP434" s="49"/>
    </row>
    <row r="435" spans="2:94" x14ac:dyDescent="0.25">
      <c r="B435" t="s">
        <v>581</v>
      </c>
      <c r="C435" t="s">
        <v>119</v>
      </c>
      <c r="D435" t="s">
        <v>230</v>
      </c>
      <c r="E435" t="s">
        <v>231</v>
      </c>
      <c r="F435" s="61">
        <v>45469</v>
      </c>
      <c r="G435" s="61">
        <v>45499</v>
      </c>
      <c r="L435">
        <v>115</v>
      </c>
      <c r="Q435">
        <v>19.399999999999999</v>
      </c>
      <c r="R435">
        <v>19.399999999999999</v>
      </c>
      <c r="T435">
        <v>14</v>
      </c>
      <c r="U435">
        <v>1.38</v>
      </c>
      <c r="W435">
        <v>1.1000000000000001</v>
      </c>
      <c r="X435">
        <v>0.47</v>
      </c>
      <c r="Y435">
        <v>0.22</v>
      </c>
      <c r="AB435">
        <v>28</v>
      </c>
      <c r="AC435">
        <v>1.1399999999999999</v>
      </c>
      <c r="AE435">
        <v>4.2</v>
      </c>
      <c r="AF435"/>
      <c r="AG435">
        <v>0.19</v>
      </c>
      <c r="AH435"/>
      <c r="AI435"/>
      <c r="AJ435">
        <v>4.2</v>
      </c>
      <c r="AK435"/>
      <c r="AL435">
        <v>0.06</v>
      </c>
      <c r="AR435">
        <v>7.61</v>
      </c>
      <c r="AS435">
        <v>5</v>
      </c>
      <c r="AT435"/>
      <c r="AU435"/>
      <c r="AV435"/>
      <c r="AW435"/>
      <c r="AX435">
        <v>1.24</v>
      </c>
      <c r="AY435">
        <v>1.24</v>
      </c>
      <c r="AZ435">
        <v>11.1</v>
      </c>
      <c r="BA435"/>
      <c r="BB435"/>
      <c r="BC435"/>
      <c r="BD435">
        <v>78.8</v>
      </c>
      <c r="BE435"/>
      <c r="BF435">
        <v>1.1200000000000001</v>
      </c>
      <c r="BG435">
        <v>1.7</v>
      </c>
      <c r="BH435">
        <v>11</v>
      </c>
      <c r="BI435">
        <v>0.6</v>
      </c>
      <c r="BJ435">
        <v>0.17</v>
      </c>
      <c r="BK435">
        <v>0.17</v>
      </c>
      <c r="BM435">
        <v>7.81</v>
      </c>
      <c r="BN435">
        <v>0.62</v>
      </c>
      <c r="BO435"/>
      <c r="BP435">
        <v>0.08</v>
      </c>
      <c r="BQ435">
        <v>1.38</v>
      </c>
      <c r="BR435">
        <v>1.38</v>
      </c>
      <c r="BS435">
        <v>1.38</v>
      </c>
      <c r="BT435">
        <v>349</v>
      </c>
      <c r="BU435">
        <v>1.1000000000000001</v>
      </c>
      <c r="BV435">
        <v>5.5</v>
      </c>
      <c r="BW435">
        <v>1.06</v>
      </c>
      <c r="BX435"/>
      <c r="BY435">
        <v>163</v>
      </c>
      <c r="CP435" s="49"/>
    </row>
    <row r="436" spans="2:94" x14ac:dyDescent="0.25">
      <c r="B436" t="s">
        <v>582</v>
      </c>
      <c r="C436" t="s">
        <v>119</v>
      </c>
      <c r="D436" t="s">
        <v>230</v>
      </c>
      <c r="E436" t="s">
        <v>231</v>
      </c>
      <c r="F436" s="61">
        <v>45469</v>
      </c>
      <c r="G436" s="61">
        <v>45499</v>
      </c>
      <c r="L436">
        <v>156</v>
      </c>
      <c r="Q436">
        <v>158.5</v>
      </c>
      <c r="R436">
        <v>158.5</v>
      </c>
      <c r="T436">
        <v>13</v>
      </c>
      <c r="U436">
        <v>2.82</v>
      </c>
      <c r="W436">
        <v>1.27</v>
      </c>
      <c r="X436">
        <v>0.95</v>
      </c>
      <c r="Y436">
        <v>0.37</v>
      </c>
      <c r="AB436">
        <v>26.5</v>
      </c>
      <c r="AC436">
        <v>1.1200000000000001</v>
      </c>
      <c r="AE436">
        <v>4.6500000000000004</v>
      </c>
      <c r="AF436"/>
      <c r="AG436">
        <v>0.3</v>
      </c>
      <c r="AH436"/>
      <c r="AI436"/>
      <c r="AJ436">
        <v>4</v>
      </c>
      <c r="AK436"/>
      <c r="AL436">
        <v>0.08</v>
      </c>
      <c r="AR436">
        <v>7.99</v>
      </c>
      <c r="AS436">
        <v>6.5</v>
      </c>
      <c r="AT436"/>
      <c r="AU436"/>
      <c r="AV436"/>
      <c r="AW436"/>
      <c r="AX436">
        <v>1.36</v>
      </c>
      <c r="AY436">
        <v>1.36</v>
      </c>
      <c r="AZ436">
        <v>22.7</v>
      </c>
      <c r="BA436"/>
      <c r="BB436"/>
      <c r="BC436"/>
      <c r="BD436">
        <v>87.4</v>
      </c>
      <c r="BE436"/>
      <c r="BF436">
        <v>1.22</v>
      </c>
      <c r="BG436">
        <v>1.8</v>
      </c>
      <c r="BH436">
        <v>5.2</v>
      </c>
      <c r="BI436">
        <v>0.6</v>
      </c>
      <c r="BJ436">
        <v>0.19</v>
      </c>
      <c r="BK436">
        <v>0.19</v>
      </c>
      <c r="BM436">
        <v>6.92</v>
      </c>
      <c r="BN436">
        <v>0.64</v>
      </c>
      <c r="BO436"/>
      <c r="BP436">
        <v>0.08</v>
      </c>
      <c r="BQ436">
        <v>1.82</v>
      </c>
      <c r="BR436">
        <v>1.82</v>
      </c>
      <c r="BS436">
        <v>1.82</v>
      </c>
      <c r="BT436">
        <v>441</v>
      </c>
      <c r="BU436">
        <v>1</v>
      </c>
      <c r="BV436">
        <v>4.9000000000000004</v>
      </c>
      <c r="BW436">
        <v>0.75</v>
      </c>
      <c r="BX436"/>
      <c r="BY436">
        <v>165</v>
      </c>
      <c r="CP436" s="49"/>
    </row>
    <row r="437" spans="2:94" x14ac:dyDescent="0.25">
      <c r="B437" t="s">
        <v>583</v>
      </c>
      <c r="C437" t="s">
        <v>119</v>
      </c>
      <c r="D437" t="s">
        <v>230</v>
      </c>
      <c r="E437" t="s">
        <v>231</v>
      </c>
      <c r="F437" s="61">
        <v>45469</v>
      </c>
      <c r="G437" s="61">
        <v>45499</v>
      </c>
      <c r="L437">
        <v>178.5</v>
      </c>
      <c r="Q437">
        <v>78.2</v>
      </c>
      <c r="R437">
        <v>78.2</v>
      </c>
      <c r="T437">
        <v>14</v>
      </c>
      <c r="U437">
        <v>3.14</v>
      </c>
      <c r="W437">
        <v>2.09</v>
      </c>
      <c r="X437">
        <v>1.42</v>
      </c>
      <c r="Y437">
        <v>0.54</v>
      </c>
      <c r="AB437">
        <v>29</v>
      </c>
      <c r="AC437">
        <v>1.92</v>
      </c>
      <c r="AE437">
        <v>5.26</v>
      </c>
      <c r="AF437"/>
      <c r="AG437">
        <v>0.43</v>
      </c>
      <c r="AH437"/>
      <c r="AI437"/>
      <c r="AJ437">
        <v>7.7</v>
      </c>
      <c r="AK437"/>
      <c r="AL437">
        <v>0.32</v>
      </c>
      <c r="AR437">
        <v>8.33</v>
      </c>
      <c r="AS437">
        <v>9.3000000000000007</v>
      </c>
      <c r="AT437"/>
      <c r="AU437"/>
      <c r="AV437"/>
      <c r="AW437"/>
      <c r="AX437">
        <v>2.5</v>
      </c>
      <c r="AY437">
        <v>2.5</v>
      </c>
      <c r="AZ437">
        <v>37.1</v>
      </c>
      <c r="BA437"/>
      <c r="BB437"/>
      <c r="BC437"/>
      <c r="BD437">
        <v>91.3</v>
      </c>
      <c r="BE437"/>
      <c r="BF437">
        <v>2.08</v>
      </c>
      <c r="BG437">
        <v>2.2999999999999998</v>
      </c>
      <c r="BH437">
        <v>4.2</v>
      </c>
      <c r="BI437">
        <v>0.6</v>
      </c>
      <c r="BJ437">
        <v>0.35</v>
      </c>
      <c r="BK437">
        <v>0.35</v>
      </c>
      <c r="BM437">
        <v>6.58</v>
      </c>
      <c r="BN437">
        <v>0.72</v>
      </c>
      <c r="BO437"/>
      <c r="BP437">
        <v>0.21</v>
      </c>
      <c r="BQ437">
        <v>2.0099999999999998</v>
      </c>
      <c r="BR437">
        <v>2.0099999999999998</v>
      </c>
      <c r="BS437">
        <v>2.0099999999999998</v>
      </c>
      <c r="BT437">
        <v>515</v>
      </c>
      <c r="BU437">
        <v>1.2</v>
      </c>
      <c r="BV437">
        <v>8.6999999999999993</v>
      </c>
      <c r="BW437">
        <v>1.8</v>
      </c>
      <c r="BX437"/>
      <c r="BY437">
        <v>186</v>
      </c>
      <c r="CP437" s="49"/>
    </row>
    <row r="438" spans="2:94" x14ac:dyDescent="0.25">
      <c r="B438" t="s">
        <v>584</v>
      </c>
      <c r="C438" t="s">
        <v>119</v>
      </c>
      <c r="D438" t="s">
        <v>230</v>
      </c>
      <c r="E438" t="s">
        <v>231</v>
      </c>
      <c r="F438" s="61">
        <v>45469</v>
      </c>
      <c r="G438" s="61">
        <v>45499</v>
      </c>
      <c r="L438">
        <v>204</v>
      </c>
      <c r="Q438">
        <v>93</v>
      </c>
      <c r="R438">
        <v>93</v>
      </c>
      <c r="T438">
        <v>16</v>
      </c>
      <c r="U438">
        <v>1.89</v>
      </c>
      <c r="W438">
        <v>3.68</v>
      </c>
      <c r="X438">
        <v>2.33</v>
      </c>
      <c r="Y438">
        <v>0.88</v>
      </c>
      <c r="AB438">
        <v>28.8</v>
      </c>
      <c r="AC438">
        <v>3</v>
      </c>
      <c r="AE438">
        <v>4.66</v>
      </c>
      <c r="AF438"/>
      <c r="AG438">
        <v>0.7</v>
      </c>
      <c r="AH438"/>
      <c r="AI438"/>
      <c r="AJ438">
        <v>15.4</v>
      </c>
      <c r="AK438"/>
      <c r="AL438">
        <v>0.33</v>
      </c>
      <c r="AR438">
        <v>8.2100000000000009</v>
      </c>
      <c r="AS438">
        <v>18.2</v>
      </c>
      <c r="AT438"/>
      <c r="AU438"/>
      <c r="AV438"/>
      <c r="AW438"/>
      <c r="AX438">
        <v>4.43</v>
      </c>
      <c r="AY438">
        <v>4.43</v>
      </c>
      <c r="AZ438">
        <v>21.7</v>
      </c>
      <c r="BA438"/>
      <c r="BB438"/>
      <c r="BC438"/>
      <c r="BD438">
        <v>82.6</v>
      </c>
      <c r="BE438"/>
      <c r="BF438">
        <v>3.83</v>
      </c>
      <c r="BG438">
        <v>1.5</v>
      </c>
      <c r="BH438">
        <v>4.2</v>
      </c>
      <c r="BI438">
        <v>0.6</v>
      </c>
      <c r="BJ438">
        <v>0.62</v>
      </c>
      <c r="BK438">
        <v>0.62</v>
      </c>
      <c r="BM438">
        <v>5.83</v>
      </c>
      <c r="BN438">
        <v>0.68</v>
      </c>
      <c r="BO438"/>
      <c r="BP438">
        <v>0.42</v>
      </c>
      <c r="BQ438">
        <v>1.88</v>
      </c>
      <c r="BR438">
        <v>1.88</v>
      </c>
      <c r="BS438">
        <v>1.88</v>
      </c>
      <c r="BT438">
        <v>431</v>
      </c>
      <c r="BU438">
        <v>1.3</v>
      </c>
      <c r="BV438">
        <v>14.8</v>
      </c>
      <c r="BW438">
        <v>2.86</v>
      </c>
      <c r="BX438"/>
      <c r="BY438">
        <v>172</v>
      </c>
      <c r="CP438" s="49"/>
    </row>
    <row r="439" spans="2:94" x14ac:dyDescent="0.25">
      <c r="B439" t="s">
        <v>585</v>
      </c>
      <c r="C439" t="s">
        <v>119</v>
      </c>
      <c r="D439" t="s">
        <v>230</v>
      </c>
      <c r="E439" t="s">
        <v>231</v>
      </c>
      <c r="F439" s="61">
        <v>45469</v>
      </c>
      <c r="G439" s="61">
        <v>45499</v>
      </c>
      <c r="L439">
        <v>191</v>
      </c>
      <c r="Q439">
        <v>36.5</v>
      </c>
      <c r="R439">
        <v>36.5</v>
      </c>
      <c r="T439">
        <v>20</v>
      </c>
      <c r="U439">
        <v>1.4</v>
      </c>
      <c r="W439">
        <v>3.8</v>
      </c>
      <c r="X439">
        <v>2.75</v>
      </c>
      <c r="Y439">
        <v>1.1000000000000001</v>
      </c>
      <c r="AB439">
        <v>29.4</v>
      </c>
      <c r="AC439">
        <v>3.89</v>
      </c>
      <c r="AE439">
        <v>5.13</v>
      </c>
      <c r="AF439"/>
      <c r="AG439">
        <v>0.87</v>
      </c>
      <c r="AH439"/>
      <c r="AI439"/>
      <c r="AJ439">
        <v>17.399999999999999</v>
      </c>
      <c r="AK439"/>
      <c r="AL439">
        <v>0.45</v>
      </c>
      <c r="AR439">
        <v>8.8800000000000008</v>
      </c>
      <c r="AS439">
        <v>20.3</v>
      </c>
      <c r="AT439"/>
      <c r="AU439"/>
      <c r="AV439"/>
      <c r="AW439"/>
      <c r="AX439">
        <v>4.8499999999999996</v>
      </c>
      <c r="AY439">
        <v>4.8499999999999996</v>
      </c>
      <c r="AZ439">
        <v>29.1</v>
      </c>
      <c r="BA439"/>
      <c r="BB439"/>
      <c r="BC439"/>
      <c r="BD439">
        <v>72.2</v>
      </c>
      <c r="BE439"/>
      <c r="BF439">
        <v>3.83</v>
      </c>
      <c r="BG439">
        <v>1.7</v>
      </c>
      <c r="BH439">
        <v>67.8</v>
      </c>
      <c r="BI439">
        <v>0.6</v>
      </c>
      <c r="BJ439">
        <v>0.71</v>
      </c>
      <c r="BK439">
        <v>0.71</v>
      </c>
      <c r="BM439">
        <v>6.27</v>
      </c>
      <c r="BN439">
        <v>0.8</v>
      </c>
      <c r="BO439"/>
      <c r="BP439">
        <v>0.39</v>
      </c>
      <c r="BQ439">
        <v>1.95</v>
      </c>
      <c r="BR439">
        <v>1.95</v>
      </c>
      <c r="BS439">
        <v>1.95</v>
      </c>
      <c r="BT439">
        <v>472</v>
      </c>
      <c r="BU439">
        <v>5.0999999999999996</v>
      </c>
      <c r="BV439">
        <v>23.1</v>
      </c>
      <c r="BW439">
        <v>2.95</v>
      </c>
      <c r="BX439"/>
      <c r="BY439">
        <v>183</v>
      </c>
      <c r="CP439" s="49"/>
    </row>
    <row r="440" spans="2:94" x14ac:dyDescent="0.25">
      <c r="B440" t="s">
        <v>586</v>
      </c>
      <c r="C440" t="s">
        <v>119</v>
      </c>
      <c r="D440" t="s">
        <v>230</v>
      </c>
      <c r="E440" t="s">
        <v>231</v>
      </c>
      <c r="F440" s="61">
        <v>45469</v>
      </c>
      <c r="G440" s="61">
        <v>45499</v>
      </c>
      <c r="L440">
        <v>251</v>
      </c>
      <c r="Q440">
        <v>75.599999999999994</v>
      </c>
      <c r="R440">
        <v>75.599999999999994</v>
      </c>
      <c r="T440">
        <v>16</v>
      </c>
      <c r="U440">
        <v>1.45</v>
      </c>
      <c r="W440">
        <v>6.53</v>
      </c>
      <c r="X440">
        <v>4.5199999999999996</v>
      </c>
      <c r="Y440">
        <v>2.2999999999999998</v>
      </c>
      <c r="AB440">
        <v>27.4</v>
      </c>
      <c r="AC440">
        <v>7.98</v>
      </c>
      <c r="AE440">
        <v>4.93</v>
      </c>
      <c r="AF440"/>
      <c r="AG440">
        <v>1.42</v>
      </c>
      <c r="AH440"/>
      <c r="AI440"/>
      <c r="AJ440">
        <v>36.299999999999997</v>
      </c>
      <c r="AK440"/>
      <c r="AL440">
        <v>0.7</v>
      </c>
      <c r="AR440">
        <v>8.07</v>
      </c>
      <c r="AS440">
        <v>43.8</v>
      </c>
      <c r="AT440"/>
      <c r="AU440"/>
      <c r="AV440"/>
      <c r="AW440"/>
      <c r="AX440">
        <v>10.45</v>
      </c>
      <c r="AY440">
        <v>10.45</v>
      </c>
      <c r="AZ440">
        <v>36.6</v>
      </c>
      <c r="BA440"/>
      <c r="BB440"/>
      <c r="BC440"/>
      <c r="BD440">
        <v>67.7</v>
      </c>
      <c r="BE440"/>
      <c r="BF440">
        <v>7.86</v>
      </c>
      <c r="BG440">
        <v>2.1</v>
      </c>
      <c r="BH440">
        <v>68.7</v>
      </c>
      <c r="BI440">
        <v>0.6</v>
      </c>
      <c r="BJ440">
        <v>1.26</v>
      </c>
      <c r="BK440">
        <v>1.26</v>
      </c>
      <c r="BM440">
        <v>5.75</v>
      </c>
      <c r="BN440">
        <v>0.73</v>
      </c>
      <c r="BO440"/>
      <c r="BP440">
        <v>0.76</v>
      </c>
      <c r="BQ440">
        <v>1.7</v>
      </c>
      <c r="BR440">
        <v>1.7</v>
      </c>
      <c r="BS440">
        <v>1.7</v>
      </c>
      <c r="BT440">
        <v>417</v>
      </c>
      <c r="BU440">
        <v>3.5</v>
      </c>
      <c r="BV440">
        <v>39.4</v>
      </c>
      <c r="BW440">
        <v>4.22</v>
      </c>
      <c r="BX440"/>
      <c r="BY440">
        <v>172</v>
      </c>
      <c r="CP440" s="49"/>
    </row>
    <row r="441" spans="2:94" x14ac:dyDescent="0.25">
      <c r="B441" t="s">
        <v>587</v>
      </c>
      <c r="C441" t="s">
        <v>119</v>
      </c>
      <c r="D441" t="s">
        <v>232</v>
      </c>
      <c r="E441" t="s">
        <v>233</v>
      </c>
      <c r="F441" s="61">
        <v>45476</v>
      </c>
      <c r="G441" s="61">
        <v>45497</v>
      </c>
      <c r="L441">
        <v>87.6</v>
      </c>
      <c r="Q441">
        <v>21.8</v>
      </c>
      <c r="R441">
        <v>21.8</v>
      </c>
      <c r="T441">
        <v>24</v>
      </c>
      <c r="U441">
        <v>1.23</v>
      </c>
      <c r="W441">
        <v>0.96</v>
      </c>
      <c r="X441">
        <v>0.69</v>
      </c>
      <c r="Y441">
        <v>0.32</v>
      </c>
      <c r="AB441">
        <v>30.2</v>
      </c>
      <c r="AC441">
        <v>1.48</v>
      </c>
      <c r="AE441">
        <v>4.0199999999999996</v>
      </c>
      <c r="AF441"/>
      <c r="AG441">
        <v>0.28999999999999998</v>
      </c>
      <c r="AH441"/>
      <c r="AI441"/>
      <c r="AJ441">
        <v>6.1</v>
      </c>
      <c r="AK441"/>
      <c r="AL441">
        <v>0.16</v>
      </c>
      <c r="AR441">
        <v>8.06</v>
      </c>
      <c r="AS441">
        <v>6.2</v>
      </c>
      <c r="AT441"/>
      <c r="AU441"/>
      <c r="AV441"/>
      <c r="AW441"/>
      <c r="AX441">
        <v>1.66</v>
      </c>
      <c r="AY441">
        <v>1.66</v>
      </c>
      <c r="AZ441">
        <v>10.8</v>
      </c>
      <c r="BA441"/>
      <c r="BB441"/>
      <c r="BC441"/>
      <c r="BD441">
        <v>85.8</v>
      </c>
      <c r="BE441"/>
      <c r="BF441">
        <v>1.23</v>
      </c>
      <c r="BG441">
        <v>1.9</v>
      </c>
      <c r="BH441">
        <v>7.2</v>
      </c>
      <c r="BI441">
        <v>0.7</v>
      </c>
      <c r="BJ441">
        <v>0.2</v>
      </c>
      <c r="BK441">
        <v>0.2</v>
      </c>
      <c r="BM441">
        <v>7.18</v>
      </c>
      <c r="BN441">
        <v>0.65</v>
      </c>
      <c r="BO441"/>
      <c r="BP441">
        <v>0.13</v>
      </c>
      <c r="BQ441">
        <v>1.84</v>
      </c>
      <c r="BR441">
        <v>1.84</v>
      </c>
      <c r="BS441">
        <v>1.84</v>
      </c>
      <c r="BT441">
        <v>379</v>
      </c>
      <c r="BU441">
        <v>1.6</v>
      </c>
      <c r="BV441">
        <v>5.8</v>
      </c>
      <c r="BW441">
        <v>0.71</v>
      </c>
      <c r="BX441"/>
      <c r="BY441">
        <v>152</v>
      </c>
      <c r="CP441" s="49"/>
    </row>
    <row r="442" spans="2:94" x14ac:dyDescent="0.25">
      <c r="B442" t="s">
        <v>588</v>
      </c>
      <c r="C442" t="s">
        <v>119</v>
      </c>
      <c r="D442" t="s">
        <v>232</v>
      </c>
      <c r="E442" t="s">
        <v>233</v>
      </c>
      <c r="F442" s="61">
        <v>45476</v>
      </c>
      <c r="G442" s="61">
        <v>45497</v>
      </c>
      <c r="L442">
        <v>427</v>
      </c>
      <c r="Q442">
        <v>162</v>
      </c>
      <c r="R442">
        <v>162</v>
      </c>
      <c r="T442">
        <v>18</v>
      </c>
      <c r="U442">
        <v>3.5</v>
      </c>
      <c r="W442">
        <v>1.17</v>
      </c>
      <c r="X442">
        <v>0.64</v>
      </c>
      <c r="Y442">
        <v>0.42</v>
      </c>
      <c r="AB442">
        <v>26.7</v>
      </c>
      <c r="AC442">
        <v>1.19</v>
      </c>
      <c r="AE442">
        <v>3.95</v>
      </c>
      <c r="AF442"/>
      <c r="AG442">
        <v>0.26</v>
      </c>
      <c r="AH442"/>
      <c r="AI442"/>
      <c r="AJ442">
        <v>5.5</v>
      </c>
      <c r="AK442"/>
      <c r="AL442">
        <v>0.18</v>
      </c>
      <c r="AR442">
        <v>7.06</v>
      </c>
      <c r="AS442">
        <v>6.8</v>
      </c>
      <c r="AT442"/>
      <c r="AU442"/>
      <c r="AV442"/>
      <c r="AW442"/>
      <c r="AX442">
        <v>1.56</v>
      </c>
      <c r="AY442">
        <v>1.56</v>
      </c>
      <c r="AZ442">
        <v>31.8</v>
      </c>
      <c r="BA442"/>
      <c r="BB442"/>
      <c r="BC442"/>
      <c r="BD442">
        <v>77.5</v>
      </c>
      <c r="BE442"/>
      <c r="BF442">
        <v>1.24</v>
      </c>
      <c r="BG442">
        <v>1.4</v>
      </c>
      <c r="BH442">
        <v>3.1</v>
      </c>
      <c r="BI442">
        <v>0.6</v>
      </c>
      <c r="BJ442">
        <v>0.21</v>
      </c>
      <c r="BK442">
        <v>0.21</v>
      </c>
      <c r="BM442">
        <v>5.5</v>
      </c>
      <c r="BN442">
        <v>0.6</v>
      </c>
      <c r="BO442"/>
      <c r="BP442">
        <v>0.1</v>
      </c>
      <c r="BQ442">
        <v>1.65</v>
      </c>
      <c r="BR442">
        <v>1.65</v>
      </c>
      <c r="BS442">
        <v>1.65</v>
      </c>
      <c r="BT442">
        <v>343</v>
      </c>
      <c r="BU442">
        <v>1.2</v>
      </c>
      <c r="BV442">
        <v>5.9</v>
      </c>
      <c r="BW442">
        <v>0.92</v>
      </c>
      <c r="BX442"/>
      <c r="BY442">
        <v>140</v>
      </c>
      <c r="CP442" s="49"/>
    </row>
    <row r="443" spans="2:94" x14ac:dyDescent="0.25">
      <c r="B443" t="s">
        <v>589</v>
      </c>
      <c r="C443" t="s">
        <v>119</v>
      </c>
      <c r="D443" t="s">
        <v>232</v>
      </c>
      <c r="E443" t="s">
        <v>233</v>
      </c>
      <c r="F443" s="61">
        <v>45476</v>
      </c>
      <c r="G443" s="61">
        <v>45497</v>
      </c>
      <c r="L443">
        <v>1260</v>
      </c>
      <c r="Q443">
        <v>662</v>
      </c>
      <c r="R443">
        <v>662</v>
      </c>
      <c r="T443">
        <v>19</v>
      </c>
      <c r="U443">
        <v>5.84</v>
      </c>
      <c r="W443">
        <v>2.85</v>
      </c>
      <c r="X443">
        <v>1.58</v>
      </c>
      <c r="Y443">
        <v>0.72</v>
      </c>
      <c r="AB443">
        <v>29.9</v>
      </c>
      <c r="AC443">
        <v>2.61</v>
      </c>
      <c r="AE443">
        <v>4.6399999999999997</v>
      </c>
      <c r="AF443"/>
      <c r="AG443">
        <v>0.59</v>
      </c>
      <c r="AH443"/>
      <c r="AI443"/>
      <c r="AJ443">
        <v>10</v>
      </c>
      <c r="AK443"/>
      <c r="AL443">
        <v>0.25</v>
      </c>
      <c r="AR443">
        <v>7.82</v>
      </c>
      <c r="AS443">
        <v>11.7</v>
      </c>
      <c r="AT443"/>
      <c r="AU443"/>
      <c r="AV443"/>
      <c r="AW443"/>
      <c r="AX443">
        <v>3.12</v>
      </c>
      <c r="AY443">
        <v>3.12</v>
      </c>
      <c r="AZ443">
        <v>66.8</v>
      </c>
      <c r="BA443"/>
      <c r="BB443"/>
      <c r="BC443"/>
      <c r="BD443">
        <v>84.6</v>
      </c>
      <c r="BE443"/>
      <c r="BF443">
        <v>3.21</v>
      </c>
      <c r="BG443">
        <v>1.3</v>
      </c>
      <c r="BH443">
        <v>4.5999999999999996</v>
      </c>
      <c r="BI443">
        <v>0.5</v>
      </c>
      <c r="BJ443">
        <v>0.47</v>
      </c>
      <c r="BK443">
        <v>0.47</v>
      </c>
      <c r="BM443">
        <v>5.97</v>
      </c>
      <c r="BN443">
        <v>0.7</v>
      </c>
      <c r="BO443"/>
      <c r="BP443">
        <v>0.32</v>
      </c>
      <c r="BQ443">
        <v>1.88</v>
      </c>
      <c r="BR443">
        <v>1.88</v>
      </c>
      <c r="BS443">
        <v>1.88</v>
      </c>
      <c r="BT443">
        <v>424</v>
      </c>
      <c r="BU443">
        <v>1.1000000000000001</v>
      </c>
      <c r="BV443">
        <v>10.1</v>
      </c>
      <c r="BW443">
        <v>1.75</v>
      </c>
      <c r="BX443"/>
      <c r="BY443">
        <v>156</v>
      </c>
      <c r="CP443" s="49"/>
    </row>
    <row r="444" spans="2:94" x14ac:dyDescent="0.25">
      <c r="B444" t="s">
        <v>590</v>
      </c>
      <c r="C444" t="s">
        <v>119</v>
      </c>
      <c r="D444" t="s">
        <v>232</v>
      </c>
      <c r="E444" t="s">
        <v>233</v>
      </c>
      <c r="F444" s="61">
        <v>45476</v>
      </c>
      <c r="G444" s="61">
        <v>45497</v>
      </c>
      <c r="L444">
        <v>703</v>
      </c>
      <c r="Q444">
        <v>150</v>
      </c>
      <c r="R444">
        <v>150</v>
      </c>
      <c r="T444">
        <v>19</v>
      </c>
      <c r="U444">
        <v>5.07</v>
      </c>
      <c r="W444">
        <v>3.51</v>
      </c>
      <c r="X444">
        <v>1.96</v>
      </c>
      <c r="Y444">
        <v>1.05</v>
      </c>
      <c r="AB444">
        <v>28.8</v>
      </c>
      <c r="AC444">
        <v>3.13</v>
      </c>
      <c r="AE444">
        <v>3.7</v>
      </c>
      <c r="AF444"/>
      <c r="AG444">
        <v>0.8</v>
      </c>
      <c r="AH444"/>
      <c r="AI444"/>
      <c r="AJ444">
        <v>12.6</v>
      </c>
      <c r="AK444"/>
      <c r="AL444">
        <v>0.33</v>
      </c>
      <c r="AR444">
        <v>7.39</v>
      </c>
      <c r="AS444">
        <v>15.6</v>
      </c>
      <c r="AT444"/>
      <c r="AU444"/>
      <c r="AV444"/>
      <c r="AW444"/>
      <c r="AX444">
        <v>3.9</v>
      </c>
      <c r="AY444">
        <v>3.9</v>
      </c>
      <c r="AZ444">
        <v>66</v>
      </c>
      <c r="BA444"/>
      <c r="BB444"/>
      <c r="BC444"/>
      <c r="BD444">
        <v>69.3</v>
      </c>
      <c r="BE444"/>
      <c r="BF444">
        <v>4.0999999999999996</v>
      </c>
      <c r="BG444">
        <v>1.6</v>
      </c>
      <c r="BH444">
        <v>6.5</v>
      </c>
      <c r="BI444">
        <v>0.5</v>
      </c>
      <c r="BJ444">
        <v>0.51</v>
      </c>
      <c r="BK444">
        <v>0.51</v>
      </c>
      <c r="BM444">
        <v>5.47</v>
      </c>
      <c r="BN444">
        <v>0.63</v>
      </c>
      <c r="BO444"/>
      <c r="BP444">
        <v>0.4</v>
      </c>
      <c r="BQ444">
        <v>1.51</v>
      </c>
      <c r="BR444">
        <v>1.51</v>
      </c>
      <c r="BS444">
        <v>1.51</v>
      </c>
      <c r="BT444">
        <v>386</v>
      </c>
      <c r="BU444">
        <v>1.1000000000000001</v>
      </c>
      <c r="BV444">
        <v>14.4</v>
      </c>
      <c r="BW444">
        <v>2.4</v>
      </c>
      <c r="BX444"/>
      <c r="BY444">
        <v>143</v>
      </c>
      <c r="CP444" s="49"/>
    </row>
    <row r="445" spans="2:94" x14ac:dyDescent="0.25">
      <c r="B445" t="s">
        <v>591</v>
      </c>
      <c r="C445" t="s">
        <v>119</v>
      </c>
      <c r="D445" t="s">
        <v>232</v>
      </c>
      <c r="E445" t="s">
        <v>233</v>
      </c>
      <c r="F445" s="61">
        <v>45476</v>
      </c>
      <c r="G445" s="61">
        <v>45497</v>
      </c>
      <c r="L445">
        <v>653</v>
      </c>
      <c r="Q445">
        <v>139.5</v>
      </c>
      <c r="R445">
        <v>139.5</v>
      </c>
      <c r="T445">
        <v>26</v>
      </c>
      <c r="U445">
        <v>4.1399999999999997</v>
      </c>
      <c r="W445">
        <v>5.23</v>
      </c>
      <c r="X445">
        <v>2.57</v>
      </c>
      <c r="Y445">
        <v>1.49</v>
      </c>
      <c r="AB445">
        <v>28.6</v>
      </c>
      <c r="AC445">
        <v>4.67</v>
      </c>
      <c r="AE445">
        <v>4.5199999999999996</v>
      </c>
      <c r="AF445"/>
      <c r="AG445">
        <v>0.9</v>
      </c>
      <c r="AH445"/>
      <c r="AI445"/>
      <c r="AJ445">
        <v>19.100000000000001</v>
      </c>
      <c r="AK445"/>
      <c r="AL445">
        <v>0.48</v>
      </c>
      <c r="AR445">
        <v>7.82</v>
      </c>
      <c r="AS445">
        <v>21.6</v>
      </c>
      <c r="AT445"/>
      <c r="AU445"/>
      <c r="AV445"/>
      <c r="AW445"/>
      <c r="AX445">
        <v>5.73</v>
      </c>
      <c r="AY445">
        <v>5.73</v>
      </c>
      <c r="AZ445">
        <v>71.599999999999994</v>
      </c>
      <c r="BA445"/>
      <c r="BB445"/>
      <c r="BC445"/>
      <c r="BD445">
        <v>73.3</v>
      </c>
      <c r="BE445"/>
      <c r="BF445">
        <v>4.68</v>
      </c>
      <c r="BG445">
        <v>1.2</v>
      </c>
      <c r="BH445">
        <v>9.6999999999999993</v>
      </c>
      <c r="BI445">
        <v>0.5</v>
      </c>
      <c r="BJ445">
        <v>0.83</v>
      </c>
      <c r="BK445">
        <v>0.83</v>
      </c>
      <c r="BM445">
        <v>5.95</v>
      </c>
      <c r="BN445">
        <v>0.66</v>
      </c>
      <c r="BO445"/>
      <c r="BP445">
        <v>0.48</v>
      </c>
      <c r="BQ445">
        <v>1.67</v>
      </c>
      <c r="BR445">
        <v>1.67</v>
      </c>
      <c r="BS445">
        <v>1.67</v>
      </c>
      <c r="BT445">
        <v>418</v>
      </c>
      <c r="BU445">
        <v>1.1000000000000001</v>
      </c>
      <c r="BV445">
        <v>19.5</v>
      </c>
      <c r="BW445">
        <v>3.39</v>
      </c>
      <c r="BX445"/>
      <c r="BY445">
        <v>150</v>
      </c>
      <c r="CP445" s="49"/>
    </row>
    <row r="446" spans="2:94" x14ac:dyDescent="0.25">
      <c r="B446" t="s">
        <v>592</v>
      </c>
      <c r="C446" t="s">
        <v>119</v>
      </c>
      <c r="D446" t="s">
        <v>232</v>
      </c>
      <c r="E446" t="s">
        <v>233</v>
      </c>
      <c r="F446" s="61">
        <v>45476</v>
      </c>
      <c r="G446" s="61">
        <v>45497</v>
      </c>
      <c r="L446">
        <v>472</v>
      </c>
      <c r="Q446">
        <v>64.5</v>
      </c>
      <c r="R446">
        <v>64.5</v>
      </c>
      <c r="T446">
        <v>20</v>
      </c>
      <c r="U446">
        <v>2.5499999999999998</v>
      </c>
      <c r="W446">
        <v>8.83</v>
      </c>
      <c r="X446">
        <v>5.04</v>
      </c>
      <c r="Y446">
        <v>2.38</v>
      </c>
      <c r="AB446">
        <v>28.2</v>
      </c>
      <c r="AC446">
        <v>8.0399999999999991</v>
      </c>
      <c r="AE446">
        <v>3.4</v>
      </c>
      <c r="AF446"/>
      <c r="AG446">
        <v>1.67</v>
      </c>
      <c r="AH446"/>
      <c r="AI446"/>
      <c r="AJ446">
        <v>31.5</v>
      </c>
      <c r="AK446"/>
      <c r="AL446">
        <v>0.78</v>
      </c>
      <c r="AR446">
        <v>6.61</v>
      </c>
      <c r="AS446">
        <v>40.200000000000003</v>
      </c>
      <c r="AT446"/>
      <c r="AU446"/>
      <c r="AV446"/>
      <c r="AW446"/>
      <c r="AX446">
        <v>9.98</v>
      </c>
      <c r="AY446">
        <v>9.98</v>
      </c>
      <c r="AZ446">
        <v>69.5</v>
      </c>
      <c r="BA446"/>
      <c r="BB446"/>
      <c r="BC446"/>
      <c r="BD446">
        <v>56</v>
      </c>
      <c r="BE446"/>
      <c r="BF446">
        <v>9.25</v>
      </c>
      <c r="BG446">
        <v>1.3</v>
      </c>
      <c r="BH446">
        <v>17.8</v>
      </c>
      <c r="BI446">
        <v>0.4</v>
      </c>
      <c r="BJ446">
        <v>1.4</v>
      </c>
      <c r="BK446">
        <v>1.4</v>
      </c>
      <c r="BM446">
        <v>5.14</v>
      </c>
      <c r="BN446">
        <v>0.6</v>
      </c>
      <c r="BO446"/>
      <c r="BP446">
        <v>0.77</v>
      </c>
      <c r="BQ446">
        <v>1.56</v>
      </c>
      <c r="BR446">
        <v>1.56</v>
      </c>
      <c r="BS446">
        <v>1.56</v>
      </c>
      <c r="BT446">
        <v>340</v>
      </c>
      <c r="BU446">
        <v>1.1000000000000001</v>
      </c>
      <c r="BV446">
        <v>34.6</v>
      </c>
      <c r="BW446">
        <v>5.0999999999999996</v>
      </c>
      <c r="BX446"/>
      <c r="BY446">
        <v>135</v>
      </c>
      <c r="CP446" s="49"/>
    </row>
    <row r="447" spans="2:94" x14ac:dyDescent="0.25">
      <c r="B447" t="s">
        <v>593</v>
      </c>
      <c r="C447" t="s">
        <v>119</v>
      </c>
      <c r="D447" t="s">
        <v>232</v>
      </c>
      <c r="E447" t="s">
        <v>233</v>
      </c>
      <c r="F447" s="61">
        <v>45476</v>
      </c>
      <c r="G447" s="61">
        <v>45497</v>
      </c>
      <c r="L447">
        <v>356</v>
      </c>
      <c r="Q447">
        <v>48.9</v>
      </c>
      <c r="R447">
        <v>48.9</v>
      </c>
      <c r="T447">
        <v>18</v>
      </c>
      <c r="U447">
        <v>2.46</v>
      </c>
      <c r="W447">
        <v>8.7200000000000006</v>
      </c>
      <c r="X447">
        <v>5.34</v>
      </c>
      <c r="Y447">
        <v>2.4500000000000002</v>
      </c>
      <c r="AB447">
        <v>24.6</v>
      </c>
      <c r="AC447">
        <v>8.6300000000000008</v>
      </c>
      <c r="AE447">
        <v>3.53</v>
      </c>
      <c r="AF447"/>
      <c r="AG447">
        <v>1.97</v>
      </c>
      <c r="AH447"/>
      <c r="AI447"/>
      <c r="AJ447">
        <v>32.200000000000003</v>
      </c>
      <c r="AK447"/>
      <c r="AL447">
        <v>0.68</v>
      </c>
      <c r="AR447">
        <v>6.48</v>
      </c>
      <c r="AS447">
        <v>37.4</v>
      </c>
      <c r="AT447"/>
      <c r="AU447"/>
      <c r="AV447"/>
      <c r="AW447"/>
      <c r="AX447">
        <v>9.8699999999999992</v>
      </c>
      <c r="AY447">
        <v>9.8699999999999992</v>
      </c>
      <c r="AZ447">
        <v>57.7</v>
      </c>
      <c r="BA447"/>
      <c r="BB447"/>
      <c r="BC447"/>
      <c r="BD447">
        <v>54.8</v>
      </c>
      <c r="BE447"/>
      <c r="BF447">
        <v>9.48</v>
      </c>
      <c r="BG447">
        <v>1.4</v>
      </c>
      <c r="BH447">
        <v>51.1</v>
      </c>
      <c r="BI447">
        <v>0.5</v>
      </c>
      <c r="BJ447">
        <v>1.46</v>
      </c>
      <c r="BK447">
        <v>1.46</v>
      </c>
      <c r="BM447">
        <v>4.67</v>
      </c>
      <c r="BN447">
        <v>0.55000000000000004</v>
      </c>
      <c r="BO447"/>
      <c r="BP447">
        <v>0.7</v>
      </c>
      <c r="BQ447">
        <v>1.26</v>
      </c>
      <c r="BR447">
        <v>1.26</v>
      </c>
      <c r="BS447">
        <v>1.26</v>
      </c>
      <c r="BT447">
        <v>313</v>
      </c>
      <c r="BU447">
        <v>6</v>
      </c>
      <c r="BV447">
        <v>41.5</v>
      </c>
      <c r="BW447">
        <v>5.42</v>
      </c>
      <c r="BX447"/>
      <c r="BY447">
        <v>129</v>
      </c>
      <c r="CP447" s="49"/>
    </row>
    <row r="448" spans="2:94" x14ac:dyDescent="0.25">
      <c r="B448" t="s">
        <v>594</v>
      </c>
      <c r="C448" t="s">
        <v>119</v>
      </c>
      <c r="D448" t="s">
        <v>232</v>
      </c>
      <c r="E448" t="s">
        <v>233</v>
      </c>
      <c r="F448" s="61">
        <v>45476</v>
      </c>
      <c r="G448" s="61">
        <v>45497</v>
      </c>
      <c r="L448">
        <v>163.5</v>
      </c>
      <c r="Q448">
        <v>14.4</v>
      </c>
      <c r="R448">
        <v>14.4</v>
      </c>
      <c r="T448">
        <v>29</v>
      </c>
      <c r="U448">
        <v>1.2</v>
      </c>
      <c r="W448">
        <v>0.92</v>
      </c>
      <c r="X448">
        <v>0.43</v>
      </c>
      <c r="Y448">
        <v>0.19</v>
      </c>
      <c r="AB448">
        <v>26.4</v>
      </c>
      <c r="AC448">
        <v>0.91</v>
      </c>
      <c r="AE448">
        <v>3.62</v>
      </c>
      <c r="AF448"/>
      <c r="AG448">
        <v>0.21</v>
      </c>
      <c r="AH448"/>
      <c r="AI448"/>
      <c r="AJ448">
        <v>4.3</v>
      </c>
      <c r="AK448"/>
      <c r="AL448">
        <v>0.18</v>
      </c>
      <c r="AR448">
        <v>5.69</v>
      </c>
      <c r="AS448">
        <v>4</v>
      </c>
      <c r="AT448"/>
      <c r="AU448"/>
      <c r="AV448"/>
      <c r="AW448"/>
      <c r="AX448">
        <v>1.28</v>
      </c>
      <c r="AY448">
        <v>1.28</v>
      </c>
      <c r="AZ448">
        <v>13.6</v>
      </c>
      <c r="BA448"/>
      <c r="BB448"/>
      <c r="BC448"/>
      <c r="BD448">
        <v>65.400000000000006</v>
      </c>
      <c r="BE448"/>
      <c r="BF448">
        <v>0.71</v>
      </c>
      <c r="BG448">
        <v>1.8</v>
      </c>
      <c r="BH448">
        <v>5.0999999999999996</v>
      </c>
      <c r="BI448">
        <v>0.4</v>
      </c>
      <c r="BJ448">
        <v>0.14000000000000001</v>
      </c>
      <c r="BK448">
        <v>0.14000000000000001</v>
      </c>
      <c r="BM448">
        <v>6.56</v>
      </c>
      <c r="BN448">
        <v>0.49</v>
      </c>
      <c r="BO448"/>
      <c r="BP448">
        <v>0.14000000000000001</v>
      </c>
      <c r="BQ448">
        <v>1.85</v>
      </c>
      <c r="BR448">
        <v>1.85</v>
      </c>
      <c r="BS448">
        <v>1.85</v>
      </c>
      <c r="BT448">
        <v>398</v>
      </c>
      <c r="BU448">
        <v>1.3</v>
      </c>
      <c r="BV448">
        <v>4.8</v>
      </c>
      <c r="BW448">
        <v>0.68</v>
      </c>
      <c r="BX448"/>
      <c r="BY448">
        <v>123</v>
      </c>
      <c r="CP448" s="49"/>
    </row>
    <row r="449" spans="2:94" x14ac:dyDescent="0.25">
      <c r="B449" t="s">
        <v>595</v>
      </c>
      <c r="C449" t="s">
        <v>119</v>
      </c>
      <c r="D449" t="s">
        <v>232</v>
      </c>
      <c r="E449" t="s">
        <v>233</v>
      </c>
      <c r="F449" s="61">
        <v>45476</v>
      </c>
      <c r="G449" s="61">
        <v>45497</v>
      </c>
      <c r="L449">
        <v>281</v>
      </c>
      <c r="Q449">
        <v>17.3</v>
      </c>
      <c r="R449">
        <v>17.3</v>
      </c>
      <c r="T449">
        <v>22</v>
      </c>
      <c r="U449">
        <v>1.08</v>
      </c>
      <c r="W449">
        <v>1.76</v>
      </c>
      <c r="X449">
        <v>0.88</v>
      </c>
      <c r="Y449">
        <v>0.4</v>
      </c>
      <c r="AB449">
        <v>26.1</v>
      </c>
      <c r="AC449">
        <v>1.32</v>
      </c>
      <c r="AE449">
        <v>3.58</v>
      </c>
      <c r="AF449"/>
      <c r="AG449">
        <v>0.32</v>
      </c>
      <c r="AH449"/>
      <c r="AI449"/>
      <c r="AJ449">
        <v>6.4</v>
      </c>
      <c r="AK449"/>
      <c r="AL449">
        <v>0.2</v>
      </c>
      <c r="AR449">
        <v>6.63</v>
      </c>
      <c r="AS449">
        <v>7</v>
      </c>
      <c r="AT449"/>
      <c r="AU449"/>
      <c r="AV449"/>
      <c r="AW449"/>
      <c r="AX449">
        <v>1.69</v>
      </c>
      <c r="AY449">
        <v>1.69</v>
      </c>
      <c r="AZ449">
        <v>7.7</v>
      </c>
      <c r="BA449"/>
      <c r="BB449"/>
      <c r="BC449"/>
      <c r="BD449">
        <v>93.6</v>
      </c>
      <c r="BE449"/>
      <c r="BF449">
        <v>1.88</v>
      </c>
      <c r="BG449">
        <v>1.1000000000000001</v>
      </c>
      <c r="BH449">
        <v>5</v>
      </c>
      <c r="BI449">
        <v>0.5</v>
      </c>
      <c r="BJ449">
        <v>0.24</v>
      </c>
      <c r="BK449">
        <v>0.24</v>
      </c>
      <c r="BM449">
        <v>6.15</v>
      </c>
      <c r="BN449">
        <v>0.55000000000000004</v>
      </c>
      <c r="BO449"/>
      <c r="BP449">
        <v>0.21</v>
      </c>
      <c r="BQ449">
        <v>1.47</v>
      </c>
      <c r="BR449">
        <v>1.47</v>
      </c>
      <c r="BS449">
        <v>1.47</v>
      </c>
      <c r="BT449">
        <v>393</v>
      </c>
      <c r="BU449">
        <v>1.3</v>
      </c>
      <c r="BV449">
        <v>7.3</v>
      </c>
      <c r="BW449">
        <v>1.5</v>
      </c>
      <c r="BX449"/>
      <c r="BY449">
        <v>127</v>
      </c>
      <c r="CP449" s="49"/>
    </row>
    <row r="450" spans="2:94" x14ac:dyDescent="0.25">
      <c r="B450" t="s">
        <v>596</v>
      </c>
      <c r="C450" t="s">
        <v>119</v>
      </c>
      <c r="D450" t="s">
        <v>232</v>
      </c>
      <c r="E450" t="s">
        <v>233</v>
      </c>
      <c r="F450" s="61">
        <v>45476</v>
      </c>
      <c r="G450" s="61">
        <v>45497</v>
      </c>
      <c r="L450">
        <v>278</v>
      </c>
      <c r="Q450">
        <v>86.6</v>
      </c>
      <c r="R450">
        <v>86.6</v>
      </c>
      <c r="T450">
        <v>43</v>
      </c>
      <c r="U450">
        <v>1.78</v>
      </c>
      <c r="W450">
        <v>3.25</v>
      </c>
      <c r="X450">
        <v>2.1800000000000002</v>
      </c>
      <c r="Y450">
        <v>0.95</v>
      </c>
      <c r="AB450">
        <v>29</v>
      </c>
      <c r="AC450">
        <v>3.66</v>
      </c>
      <c r="AE450">
        <v>3.18</v>
      </c>
      <c r="AF450"/>
      <c r="AG450">
        <v>0.72</v>
      </c>
      <c r="AH450"/>
      <c r="AI450"/>
      <c r="AJ450">
        <v>15.4</v>
      </c>
      <c r="AK450"/>
      <c r="AL450">
        <v>0.28000000000000003</v>
      </c>
      <c r="AR450">
        <v>6.78</v>
      </c>
      <c r="AS450">
        <v>16.100000000000001</v>
      </c>
      <c r="AT450"/>
      <c r="AU450"/>
      <c r="AV450"/>
      <c r="AW450"/>
      <c r="AX450">
        <v>4.47</v>
      </c>
      <c r="AY450">
        <v>4.47</v>
      </c>
      <c r="AZ450">
        <v>16.2</v>
      </c>
      <c r="BA450"/>
      <c r="BB450"/>
      <c r="BC450"/>
      <c r="BD450">
        <v>124.5</v>
      </c>
      <c r="BE450"/>
      <c r="BF450">
        <v>3.94</v>
      </c>
      <c r="BG450">
        <v>1.6</v>
      </c>
      <c r="BH450">
        <v>14.2</v>
      </c>
      <c r="BI450">
        <v>0.5</v>
      </c>
      <c r="BJ450">
        <v>0.52</v>
      </c>
      <c r="BK450">
        <v>0.52</v>
      </c>
      <c r="BM450">
        <v>6.54</v>
      </c>
      <c r="BN450">
        <v>0.68</v>
      </c>
      <c r="BO450"/>
      <c r="BP450">
        <v>0.35</v>
      </c>
      <c r="BQ450">
        <v>2.39</v>
      </c>
      <c r="BR450">
        <v>2.39</v>
      </c>
      <c r="BS450">
        <v>2.39</v>
      </c>
      <c r="BT450">
        <v>495</v>
      </c>
      <c r="BU450">
        <v>1.6</v>
      </c>
      <c r="BV450">
        <v>17</v>
      </c>
      <c r="BW450">
        <v>2.35</v>
      </c>
      <c r="BX450"/>
      <c r="BY450">
        <v>131</v>
      </c>
      <c r="CP450" s="49"/>
    </row>
    <row r="451" spans="2:94" x14ac:dyDescent="0.25">
      <c r="B451" t="s">
        <v>597</v>
      </c>
      <c r="C451" t="s">
        <v>119</v>
      </c>
      <c r="D451" t="s">
        <v>232</v>
      </c>
      <c r="E451" t="s">
        <v>233</v>
      </c>
      <c r="F451" s="61">
        <v>45476</v>
      </c>
      <c r="G451" s="61">
        <v>45497</v>
      </c>
      <c r="L451">
        <v>543</v>
      </c>
      <c r="Q451">
        <v>556</v>
      </c>
      <c r="R451">
        <v>556</v>
      </c>
      <c r="T451">
        <v>29</v>
      </c>
      <c r="U451">
        <v>3.76</v>
      </c>
      <c r="W451">
        <v>9.07</v>
      </c>
      <c r="X451">
        <v>5.0999999999999996</v>
      </c>
      <c r="Y451">
        <v>2.1</v>
      </c>
      <c r="AB451">
        <v>25.3</v>
      </c>
      <c r="AC451">
        <v>8.08</v>
      </c>
      <c r="AE451">
        <v>3.59</v>
      </c>
      <c r="AF451"/>
      <c r="AG451">
        <v>1.7</v>
      </c>
      <c r="AH451"/>
      <c r="AI451"/>
      <c r="AJ451">
        <v>36.6</v>
      </c>
      <c r="AK451"/>
      <c r="AL451">
        <v>1</v>
      </c>
      <c r="AR451">
        <v>6.73</v>
      </c>
      <c r="AS451">
        <v>43.8</v>
      </c>
      <c r="AT451"/>
      <c r="AU451"/>
      <c r="AV451"/>
      <c r="AW451"/>
      <c r="AX451">
        <v>10.8</v>
      </c>
      <c r="AY451">
        <v>10.8</v>
      </c>
      <c r="AZ451">
        <v>35</v>
      </c>
      <c r="BA451"/>
      <c r="BB451"/>
      <c r="BC451"/>
      <c r="BD451">
        <v>93.4</v>
      </c>
      <c r="BE451"/>
      <c r="BF451">
        <v>10.050000000000001</v>
      </c>
      <c r="BG451">
        <v>1.6</v>
      </c>
      <c r="BH451">
        <v>43.5</v>
      </c>
      <c r="BI451">
        <v>0.5</v>
      </c>
      <c r="BJ451">
        <v>1.29</v>
      </c>
      <c r="BK451">
        <v>1.29</v>
      </c>
      <c r="BM451">
        <v>5.38</v>
      </c>
      <c r="BN451">
        <v>0.6</v>
      </c>
      <c r="BO451"/>
      <c r="BP451">
        <v>0.81</v>
      </c>
      <c r="BQ451">
        <v>1.58</v>
      </c>
      <c r="BR451">
        <v>1.58</v>
      </c>
      <c r="BS451">
        <v>1.58</v>
      </c>
      <c r="BT451">
        <v>428</v>
      </c>
      <c r="BU451">
        <v>2.1</v>
      </c>
      <c r="BV451">
        <v>40.1</v>
      </c>
      <c r="BW451">
        <v>6.2</v>
      </c>
      <c r="BX451"/>
      <c r="BY451">
        <v>136</v>
      </c>
      <c r="CP451" s="49"/>
    </row>
    <row r="452" spans="2:94" x14ac:dyDescent="0.25">
      <c r="B452" t="s">
        <v>598</v>
      </c>
      <c r="C452" t="s">
        <v>119</v>
      </c>
      <c r="D452" t="s">
        <v>232</v>
      </c>
      <c r="E452" t="s">
        <v>233</v>
      </c>
      <c r="F452" s="61">
        <v>45476</v>
      </c>
      <c r="G452" s="61">
        <v>45497</v>
      </c>
      <c r="L452">
        <v>423</v>
      </c>
      <c r="Q452">
        <v>45.2</v>
      </c>
      <c r="R452">
        <v>45.2</v>
      </c>
      <c r="T452">
        <v>28</v>
      </c>
      <c r="U452">
        <v>4.04</v>
      </c>
      <c r="W452">
        <v>8.84</v>
      </c>
      <c r="X452">
        <v>5.39</v>
      </c>
      <c r="Y452">
        <v>2.85</v>
      </c>
      <c r="AB452">
        <v>21.8</v>
      </c>
      <c r="AC452">
        <v>9.2100000000000009</v>
      </c>
      <c r="AE452">
        <v>3.31</v>
      </c>
      <c r="AF452"/>
      <c r="AG452">
        <v>2.0699999999999998</v>
      </c>
      <c r="AH452"/>
      <c r="AI452"/>
      <c r="AJ452">
        <v>40.299999999999997</v>
      </c>
      <c r="AK452"/>
      <c r="AL452">
        <v>0.87</v>
      </c>
      <c r="AR452">
        <v>5.86</v>
      </c>
      <c r="AS452">
        <v>45.6</v>
      </c>
      <c r="AT452"/>
      <c r="AU452"/>
      <c r="AV452"/>
      <c r="AW452"/>
      <c r="AX452">
        <v>11.2</v>
      </c>
      <c r="AY452">
        <v>11.2</v>
      </c>
      <c r="AZ452">
        <v>48.4</v>
      </c>
      <c r="BA452"/>
      <c r="BB452"/>
      <c r="BC452"/>
      <c r="BD452">
        <v>65.3</v>
      </c>
      <c r="BE452"/>
      <c r="BF452">
        <v>9.5299999999999994</v>
      </c>
      <c r="BG452">
        <v>1.3</v>
      </c>
      <c r="BH452">
        <v>86.1</v>
      </c>
      <c r="BI452">
        <v>0.4</v>
      </c>
      <c r="BJ452">
        <v>1.42</v>
      </c>
      <c r="BK452">
        <v>1.42</v>
      </c>
      <c r="BM452">
        <v>4.3499999999999996</v>
      </c>
      <c r="BN452">
        <v>0.56000000000000005</v>
      </c>
      <c r="BO452"/>
      <c r="BP452">
        <v>0.81</v>
      </c>
      <c r="BQ452">
        <v>1.32</v>
      </c>
      <c r="BR452">
        <v>1.32</v>
      </c>
      <c r="BS452">
        <v>1.32</v>
      </c>
      <c r="BT452">
        <v>326</v>
      </c>
      <c r="BU452">
        <v>2.2999999999999998</v>
      </c>
      <c r="BV452">
        <v>45.5</v>
      </c>
      <c r="BW452">
        <v>5.64</v>
      </c>
      <c r="BX452"/>
      <c r="BY452">
        <v>116</v>
      </c>
      <c r="CP452" s="49"/>
    </row>
    <row r="453" spans="2:94" x14ac:dyDescent="0.25">
      <c r="B453" t="s">
        <v>599</v>
      </c>
      <c r="C453" t="s">
        <v>119</v>
      </c>
      <c r="D453" t="s">
        <v>232</v>
      </c>
      <c r="E453" t="s">
        <v>233</v>
      </c>
      <c r="F453" s="61">
        <v>45476</v>
      </c>
      <c r="G453" s="61">
        <v>45497</v>
      </c>
      <c r="L453">
        <v>353</v>
      </c>
      <c r="Q453">
        <v>57.5</v>
      </c>
      <c r="R453">
        <v>57.5</v>
      </c>
      <c r="T453">
        <v>29</v>
      </c>
      <c r="U453">
        <v>4.09</v>
      </c>
      <c r="W453">
        <v>15.4</v>
      </c>
      <c r="X453">
        <v>7.6</v>
      </c>
      <c r="Y453">
        <v>5.52</v>
      </c>
      <c r="AB453">
        <v>21.2</v>
      </c>
      <c r="AC453">
        <v>16</v>
      </c>
      <c r="AE453">
        <v>2.69</v>
      </c>
      <c r="AF453"/>
      <c r="AG453">
        <v>2.91</v>
      </c>
      <c r="AH453"/>
      <c r="AI453"/>
      <c r="AJ453">
        <v>78.599999999999994</v>
      </c>
      <c r="AK453"/>
      <c r="AL453">
        <v>1.4</v>
      </c>
      <c r="AR453">
        <v>5.56</v>
      </c>
      <c r="AS453">
        <v>93.1</v>
      </c>
      <c r="AT453"/>
      <c r="AU453"/>
      <c r="AV453"/>
      <c r="AW453"/>
      <c r="AX453">
        <v>24.9</v>
      </c>
      <c r="AY453">
        <v>24.9</v>
      </c>
      <c r="AZ453">
        <v>45.6</v>
      </c>
      <c r="BA453"/>
      <c r="BB453"/>
      <c r="BC453"/>
      <c r="BD453">
        <v>63.2</v>
      </c>
      <c r="BE453"/>
      <c r="BF453">
        <v>20.100000000000001</v>
      </c>
      <c r="BG453">
        <v>1.5</v>
      </c>
      <c r="BH453">
        <v>116.5</v>
      </c>
      <c r="BI453">
        <v>0.4</v>
      </c>
      <c r="BJ453">
        <v>2.58</v>
      </c>
      <c r="BK453">
        <v>2.58</v>
      </c>
      <c r="BM453">
        <v>3.96</v>
      </c>
      <c r="BN453">
        <v>0.51</v>
      </c>
      <c r="BO453"/>
      <c r="BP453">
        <v>1.19</v>
      </c>
      <c r="BQ453">
        <v>1.1000000000000001</v>
      </c>
      <c r="BR453">
        <v>1.1000000000000001</v>
      </c>
      <c r="BS453">
        <v>1.1000000000000001</v>
      </c>
      <c r="BT453">
        <v>342</v>
      </c>
      <c r="BU453">
        <v>32.5</v>
      </c>
      <c r="BV453">
        <v>61.2</v>
      </c>
      <c r="BW453">
        <v>7.92</v>
      </c>
      <c r="BX453"/>
      <c r="BY453">
        <v>111</v>
      </c>
      <c r="CP453" s="49"/>
    </row>
    <row r="454" spans="2:94" x14ac:dyDescent="0.25">
      <c r="B454" t="s">
        <v>600</v>
      </c>
      <c r="C454" t="s">
        <v>119</v>
      </c>
      <c r="D454" t="s">
        <v>232</v>
      </c>
      <c r="E454" t="s">
        <v>233</v>
      </c>
      <c r="F454" s="61">
        <v>45476</v>
      </c>
      <c r="G454" s="61">
        <v>45497</v>
      </c>
      <c r="L454">
        <v>128</v>
      </c>
      <c r="Q454">
        <v>22.1</v>
      </c>
      <c r="R454">
        <v>22.1</v>
      </c>
      <c r="T454">
        <v>35</v>
      </c>
      <c r="U454">
        <v>0.94</v>
      </c>
      <c r="W454">
        <v>0.8</v>
      </c>
      <c r="X454">
        <v>0.56999999999999995</v>
      </c>
      <c r="Y454">
        <v>0.26</v>
      </c>
      <c r="AB454">
        <v>30.3</v>
      </c>
      <c r="AC454">
        <v>0.9</v>
      </c>
      <c r="AE454">
        <v>4.32</v>
      </c>
      <c r="AF454"/>
      <c r="AG454">
        <v>0.16</v>
      </c>
      <c r="AH454"/>
      <c r="AI454"/>
      <c r="AJ454">
        <v>4.3</v>
      </c>
      <c r="AK454"/>
      <c r="AL454">
        <v>0.09</v>
      </c>
      <c r="AR454">
        <v>7.27</v>
      </c>
      <c r="AS454">
        <v>3.7</v>
      </c>
      <c r="AT454"/>
      <c r="AU454"/>
      <c r="AV454"/>
      <c r="AW454"/>
      <c r="AX454">
        <v>0.75</v>
      </c>
      <c r="AY454">
        <v>0.75</v>
      </c>
      <c r="AZ454">
        <v>6.9</v>
      </c>
      <c r="BA454"/>
      <c r="BB454"/>
      <c r="BC454"/>
      <c r="BD454">
        <v>70.599999999999994</v>
      </c>
      <c r="BE454"/>
      <c r="BF454">
        <v>0.59</v>
      </c>
      <c r="BG454">
        <v>1.8</v>
      </c>
      <c r="BH454">
        <v>10.199999999999999</v>
      </c>
      <c r="BI454">
        <v>0.5</v>
      </c>
      <c r="BJ454">
        <v>0.13</v>
      </c>
      <c r="BK454">
        <v>0.13</v>
      </c>
      <c r="BM454">
        <v>6.97</v>
      </c>
      <c r="BN454">
        <v>0.62</v>
      </c>
      <c r="BO454"/>
      <c r="BP454">
        <v>0.09</v>
      </c>
      <c r="BQ454">
        <v>1.99</v>
      </c>
      <c r="BR454">
        <v>1.99</v>
      </c>
      <c r="BS454">
        <v>1.99</v>
      </c>
      <c r="BT454">
        <v>416</v>
      </c>
      <c r="BU454">
        <v>1.8</v>
      </c>
      <c r="BV454">
        <v>4.7</v>
      </c>
      <c r="BW454">
        <v>0.81</v>
      </c>
      <c r="BX454"/>
      <c r="BY454">
        <v>146</v>
      </c>
      <c r="CP454" s="49"/>
    </row>
    <row r="455" spans="2:94" x14ac:dyDescent="0.25">
      <c r="B455" t="s">
        <v>601</v>
      </c>
      <c r="C455" t="s">
        <v>119</v>
      </c>
      <c r="D455" t="s">
        <v>232</v>
      </c>
      <c r="E455" t="s">
        <v>233</v>
      </c>
      <c r="F455" s="61">
        <v>45476</v>
      </c>
      <c r="G455" s="61">
        <v>45497</v>
      </c>
      <c r="L455">
        <v>183.5</v>
      </c>
      <c r="Q455">
        <v>15</v>
      </c>
      <c r="R455">
        <v>15</v>
      </c>
      <c r="T455">
        <v>36</v>
      </c>
      <c r="U455">
        <v>1.65</v>
      </c>
      <c r="W455">
        <v>0.7</v>
      </c>
      <c r="X455">
        <v>0.47</v>
      </c>
      <c r="Y455">
        <v>0.18</v>
      </c>
      <c r="AB455">
        <v>25.9</v>
      </c>
      <c r="AC455">
        <v>0.44</v>
      </c>
      <c r="AE455">
        <v>3.84</v>
      </c>
      <c r="AF455"/>
      <c r="AG455">
        <v>0.16</v>
      </c>
      <c r="AH455"/>
      <c r="AI455"/>
      <c r="AJ455">
        <v>3.3</v>
      </c>
      <c r="AK455"/>
      <c r="AL455">
        <v>7.0000000000000007E-2</v>
      </c>
      <c r="AR455">
        <v>6.96</v>
      </c>
      <c r="AS455">
        <v>2.7</v>
      </c>
      <c r="AT455"/>
      <c r="AU455"/>
      <c r="AV455"/>
      <c r="AW455"/>
      <c r="AX455">
        <v>0.61</v>
      </c>
      <c r="AY455">
        <v>0.61</v>
      </c>
      <c r="AZ455">
        <v>10.8</v>
      </c>
      <c r="BA455"/>
      <c r="BB455"/>
      <c r="BC455"/>
      <c r="BD455">
        <v>77.099999999999994</v>
      </c>
      <c r="BE455"/>
      <c r="BF455">
        <v>0.73</v>
      </c>
      <c r="BG455">
        <v>1.4</v>
      </c>
      <c r="BH455">
        <v>11.5</v>
      </c>
      <c r="BI455">
        <v>0.5</v>
      </c>
      <c r="BJ455">
        <v>0.12</v>
      </c>
      <c r="BK455">
        <v>0.12</v>
      </c>
      <c r="BM455">
        <v>6.44</v>
      </c>
      <c r="BN455">
        <v>0.55000000000000004</v>
      </c>
      <c r="BO455"/>
      <c r="BP455">
        <v>0.06</v>
      </c>
      <c r="BQ455">
        <v>1.95</v>
      </c>
      <c r="BR455">
        <v>1.95</v>
      </c>
      <c r="BS455">
        <v>1.95</v>
      </c>
      <c r="BT455">
        <v>477</v>
      </c>
      <c r="BU455">
        <v>1</v>
      </c>
      <c r="BV455">
        <v>3.6</v>
      </c>
      <c r="BW455">
        <v>0.55000000000000004</v>
      </c>
      <c r="BX455"/>
      <c r="BY455">
        <v>127</v>
      </c>
      <c r="CP455" s="49"/>
    </row>
    <row r="456" spans="2:94" x14ac:dyDescent="0.25">
      <c r="B456" t="s">
        <v>602</v>
      </c>
      <c r="C456" t="s">
        <v>119</v>
      </c>
      <c r="D456" t="s">
        <v>232</v>
      </c>
      <c r="E456" t="s">
        <v>233</v>
      </c>
      <c r="F456" s="61">
        <v>45476</v>
      </c>
      <c r="G456" s="61">
        <v>45497</v>
      </c>
      <c r="L456">
        <v>359</v>
      </c>
      <c r="Q456">
        <v>930</v>
      </c>
      <c r="R456">
        <v>930</v>
      </c>
      <c r="T456">
        <v>33</v>
      </c>
      <c r="U456">
        <v>2.27</v>
      </c>
      <c r="W456">
        <v>1.8</v>
      </c>
      <c r="X456">
        <v>1.1200000000000001</v>
      </c>
      <c r="Y456">
        <v>0.4</v>
      </c>
      <c r="AB456">
        <v>23</v>
      </c>
      <c r="AC456">
        <v>1.62</v>
      </c>
      <c r="AE456">
        <v>2.97</v>
      </c>
      <c r="AF456"/>
      <c r="AG456">
        <v>0.41</v>
      </c>
      <c r="AH456"/>
      <c r="AI456"/>
      <c r="AJ456">
        <v>8</v>
      </c>
      <c r="AK456"/>
      <c r="AL456">
        <v>0.23</v>
      </c>
      <c r="AR456">
        <v>6.03</v>
      </c>
      <c r="AS456">
        <v>8</v>
      </c>
      <c r="AT456"/>
      <c r="AU456"/>
      <c r="AV456"/>
      <c r="AW456"/>
      <c r="AX456">
        <v>2.17</v>
      </c>
      <c r="AY456">
        <v>2.17</v>
      </c>
      <c r="AZ456">
        <v>20.7</v>
      </c>
      <c r="BA456"/>
      <c r="BB456"/>
      <c r="BC456"/>
      <c r="BD456">
        <v>83.6</v>
      </c>
      <c r="BE456"/>
      <c r="BF456">
        <v>1.8</v>
      </c>
      <c r="BG456">
        <v>1.6</v>
      </c>
      <c r="BH456">
        <v>13.4</v>
      </c>
      <c r="BI456">
        <v>0.4</v>
      </c>
      <c r="BJ456">
        <v>0.3</v>
      </c>
      <c r="BK456">
        <v>0.3</v>
      </c>
      <c r="BM456">
        <v>5.3</v>
      </c>
      <c r="BN456">
        <v>0.54</v>
      </c>
      <c r="BO456"/>
      <c r="BP456">
        <v>0.17</v>
      </c>
      <c r="BQ456">
        <v>1.81</v>
      </c>
      <c r="BR456">
        <v>1.81</v>
      </c>
      <c r="BS456">
        <v>1.81</v>
      </c>
      <c r="BT456">
        <v>380</v>
      </c>
      <c r="BU456">
        <v>1.3</v>
      </c>
      <c r="BV456">
        <v>8.1</v>
      </c>
      <c r="BW456">
        <v>1.1000000000000001</v>
      </c>
      <c r="BX456"/>
      <c r="BY456">
        <v>121</v>
      </c>
      <c r="CP456" s="49"/>
    </row>
    <row r="457" spans="2:94" x14ac:dyDescent="0.25">
      <c r="B457" t="s">
        <v>603</v>
      </c>
      <c r="C457" t="s">
        <v>119</v>
      </c>
      <c r="D457" t="s">
        <v>232</v>
      </c>
      <c r="E457" t="s">
        <v>233</v>
      </c>
      <c r="F457" s="61">
        <v>45476</v>
      </c>
      <c r="G457" s="61">
        <v>45497</v>
      </c>
      <c r="L457">
        <v>80.7</v>
      </c>
      <c r="Q457">
        <v>55.8</v>
      </c>
      <c r="R457">
        <v>55.8</v>
      </c>
      <c r="T457">
        <v>17</v>
      </c>
      <c r="U457">
        <v>1.51</v>
      </c>
      <c r="W457">
        <v>2.0299999999999998</v>
      </c>
      <c r="X457">
        <v>1.22</v>
      </c>
      <c r="Y457">
        <v>0.56000000000000005</v>
      </c>
      <c r="AB457">
        <v>15.2</v>
      </c>
      <c r="AC457">
        <v>1.74</v>
      </c>
      <c r="AE457">
        <v>2.06</v>
      </c>
      <c r="AF457"/>
      <c r="AG457">
        <v>0.43</v>
      </c>
      <c r="AH457"/>
      <c r="AI457"/>
      <c r="AJ457">
        <v>7.9</v>
      </c>
      <c r="AK457"/>
      <c r="AL457">
        <v>0.27</v>
      </c>
      <c r="AR457">
        <v>3.38</v>
      </c>
      <c r="AS457">
        <v>7.8</v>
      </c>
      <c r="AT457"/>
      <c r="AU457"/>
      <c r="AV457"/>
      <c r="AW457"/>
      <c r="AX457">
        <v>1.86</v>
      </c>
      <c r="AY457">
        <v>1.86</v>
      </c>
      <c r="AZ457">
        <v>4</v>
      </c>
      <c r="BA457"/>
      <c r="BB457"/>
      <c r="BC457"/>
      <c r="BD457">
        <v>84.8</v>
      </c>
      <c r="BE457"/>
      <c r="BF457">
        <v>1.92</v>
      </c>
      <c r="BG457">
        <v>1.2</v>
      </c>
      <c r="BH457">
        <v>8.5</v>
      </c>
      <c r="BI457">
        <v>0.2</v>
      </c>
      <c r="BJ457">
        <v>0.24</v>
      </c>
      <c r="BK457">
        <v>0.24</v>
      </c>
      <c r="BM457">
        <v>3.42</v>
      </c>
      <c r="BN457">
        <v>0.3</v>
      </c>
      <c r="BO457"/>
      <c r="BP457">
        <v>0.24</v>
      </c>
      <c r="BQ457">
        <v>1.1000000000000001</v>
      </c>
      <c r="BR457">
        <v>1.1000000000000001</v>
      </c>
      <c r="BS457">
        <v>1.1000000000000001</v>
      </c>
      <c r="BT457">
        <v>260</v>
      </c>
      <c r="BU457">
        <v>2.4</v>
      </c>
      <c r="BV457">
        <v>9.6999999999999993</v>
      </c>
      <c r="BW457">
        <v>1.33</v>
      </c>
      <c r="BX457"/>
      <c r="BY457">
        <v>66</v>
      </c>
      <c r="CP457" s="49"/>
    </row>
    <row r="458" spans="2:94" x14ac:dyDescent="0.25">
      <c r="B458" t="s">
        <v>604</v>
      </c>
      <c r="C458" t="s">
        <v>119</v>
      </c>
      <c r="D458" t="s">
        <v>232</v>
      </c>
      <c r="E458" t="s">
        <v>233</v>
      </c>
      <c r="F458" s="61">
        <v>45476</v>
      </c>
      <c r="G458" s="61">
        <v>45497</v>
      </c>
      <c r="L458">
        <v>180</v>
      </c>
      <c r="Q458">
        <v>277</v>
      </c>
      <c r="R458">
        <v>277</v>
      </c>
      <c r="T458">
        <v>30</v>
      </c>
      <c r="U458">
        <v>0.84</v>
      </c>
      <c r="W458">
        <v>2.25</v>
      </c>
      <c r="X458">
        <v>1.4</v>
      </c>
      <c r="Y458">
        <v>0.62</v>
      </c>
      <c r="AB458">
        <v>27.4</v>
      </c>
      <c r="AC458">
        <v>2.42</v>
      </c>
      <c r="AE458">
        <v>3.94</v>
      </c>
      <c r="AF458"/>
      <c r="AG458">
        <v>0.52</v>
      </c>
      <c r="AH458"/>
      <c r="AI458"/>
      <c r="AJ458">
        <v>9.8000000000000007</v>
      </c>
      <c r="AK458"/>
      <c r="AL458">
        <v>0.27</v>
      </c>
      <c r="AR458">
        <v>6.55</v>
      </c>
      <c r="AS458">
        <v>9.6</v>
      </c>
      <c r="AT458"/>
      <c r="AU458"/>
      <c r="AV458"/>
      <c r="AW458"/>
      <c r="AX458">
        <v>2.62</v>
      </c>
      <c r="AY458">
        <v>2.62</v>
      </c>
      <c r="AZ458">
        <v>12.2</v>
      </c>
      <c r="BA458"/>
      <c r="BB458"/>
      <c r="BC458"/>
      <c r="BD458">
        <v>106.5</v>
      </c>
      <c r="BE458"/>
      <c r="BF458">
        <v>2.2799999999999998</v>
      </c>
      <c r="BG458">
        <v>1.2</v>
      </c>
      <c r="BH458">
        <v>32.299999999999997</v>
      </c>
      <c r="BI458">
        <v>0.5</v>
      </c>
      <c r="BJ458">
        <v>0.37</v>
      </c>
      <c r="BK458">
        <v>0.37</v>
      </c>
      <c r="BM458">
        <v>5.09</v>
      </c>
      <c r="BN458">
        <v>0.63</v>
      </c>
      <c r="BO458"/>
      <c r="BP458">
        <v>0.22</v>
      </c>
      <c r="BQ458">
        <v>1.53</v>
      </c>
      <c r="BR458">
        <v>1.53</v>
      </c>
      <c r="BS458">
        <v>1.53</v>
      </c>
      <c r="BT458">
        <v>365</v>
      </c>
      <c r="BU458">
        <v>4.0999999999999996</v>
      </c>
      <c r="BV458">
        <v>12</v>
      </c>
      <c r="BW458">
        <v>1.7</v>
      </c>
      <c r="BX458"/>
      <c r="BY458">
        <v>130</v>
      </c>
      <c r="CP458" s="49"/>
    </row>
    <row r="459" spans="2:94" x14ac:dyDescent="0.25">
      <c r="B459" t="s">
        <v>605</v>
      </c>
      <c r="C459" t="s">
        <v>119</v>
      </c>
      <c r="D459" t="s">
        <v>232</v>
      </c>
      <c r="E459" t="s">
        <v>233</v>
      </c>
      <c r="F459" s="61">
        <v>45476</v>
      </c>
      <c r="G459" s="61">
        <v>45497</v>
      </c>
      <c r="L459">
        <v>225</v>
      </c>
      <c r="Q459">
        <v>33.799999999999997</v>
      </c>
      <c r="R459">
        <v>33.799999999999997</v>
      </c>
      <c r="T459">
        <v>46</v>
      </c>
      <c r="U459">
        <v>1.18</v>
      </c>
      <c r="W459">
        <v>1.59</v>
      </c>
      <c r="X459">
        <v>0.88</v>
      </c>
      <c r="Y459">
        <v>0.27</v>
      </c>
      <c r="AB459">
        <v>28.7</v>
      </c>
      <c r="AC459">
        <v>1.08</v>
      </c>
      <c r="AE459">
        <v>3.8</v>
      </c>
      <c r="AF459"/>
      <c r="AG459">
        <v>0.28999999999999998</v>
      </c>
      <c r="AH459"/>
      <c r="AI459"/>
      <c r="AJ459">
        <v>4</v>
      </c>
      <c r="AK459"/>
      <c r="AL459">
        <v>0.23</v>
      </c>
      <c r="AR459">
        <v>6.95</v>
      </c>
      <c r="AS459">
        <v>5.2</v>
      </c>
      <c r="AT459"/>
      <c r="AU459"/>
      <c r="AV459"/>
      <c r="AW459"/>
      <c r="AX459">
        <v>1.28</v>
      </c>
      <c r="AY459">
        <v>1.28</v>
      </c>
      <c r="AZ459">
        <v>28.8</v>
      </c>
      <c r="BA459"/>
      <c r="BB459"/>
      <c r="BC459"/>
      <c r="BD459">
        <v>106</v>
      </c>
      <c r="BE459"/>
      <c r="BF459">
        <v>1.52</v>
      </c>
      <c r="BG459">
        <v>1.4</v>
      </c>
      <c r="BH459">
        <v>2.2000000000000002</v>
      </c>
      <c r="BI459">
        <v>0.5</v>
      </c>
      <c r="BJ459">
        <v>0.25</v>
      </c>
      <c r="BK459">
        <v>0.25</v>
      </c>
      <c r="BM459">
        <v>5.63</v>
      </c>
      <c r="BN459">
        <v>0.62</v>
      </c>
      <c r="BO459"/>
      <c r="BP459">
        <v>0.17</v>
      </c>
      <c r="BQ459">
        <v>1.85</v>
      </c>
      <c r="BR459">
        <v>1.85</v>
      </c>
      <c r="BS459">
        <v>1.85</v>
      </c>
      <c r="BT459">
        <v>408</v>
      </c>
      <c r="BU459">
        <v>1.6</v>
      </c>
      <c r="BV459">
        <v>4.5999999999999996</v>
      </c>
      <c r="BW459">
        <v>1.1399999999999999</v>
      </c>
      <c r="BX459"/>
      <c r="BY459">
        <v>139</v>
      </c>
      <c r="CP459" s="49"/>
    </row>
    <row r="460" spans="2:94" x14ac:dyDescent="0.25">
      <c r="B460" t="s">
        <v>606</v>
      </c>
      <c r="C460" t="s">
        <v>119</v>
      </c>
      <c r="D460" t="s">
        <v>232</v>
      </c>
      <c r="E460" t="s">
        <v>233</v>
      </c>
      <c r="F460" s="61">
        <v>45476</v>
      </c>
      <c r="G460" s="61">
        <v>45497</v>
      </c>
      <c r="L460">
        <v>221</v>
      </c>
      <c r="Q460">
        <v>19.2</v>
      </c>
      <c r="R460">
        <v>19.2</v>
      </c>
      <c r="T460">
        <v>50</v>
      </c>
      <c r="U460">
        <v>0.97</v>
      </c>
      <c r="W460">
        <v>2.11</v>
      </c>
      <c r="X460">
        <v>1.18</v>
      </c>
      <c r="Y460">
        <v>0.52</v>
      </c>
      <c r="AB460">
        <v>27.9</v>
      </c>
      <c r="AC460">
        <v>1.71</v>
      </c>
      <c r="AE460">
        <v>3.64</v>
      </c>
      <c r="AF460"/>
      <c r="AG460">
        <v>0.42</v>
      </c>
      <c r="AH460"/>
      <c r="AI460"/>
      <c r="AJ460">
        <v>6.1</v>
      </c>
      <c r="AK460"/>
      <c r="AL460">
        <v>0.35</v>
      </c>
      <c r="AR460">
        <v>6.81</v>
      </c>
      <c r="AS460">
        <v>8.1</v>
      </c>
      <c r="AT460"/>
      <c r="AU460"/>
      <c r="AV460"/>
      <c r="AW460"/>
      <c r="AX460">
        <v>1.88</v>
      </c>
      <c r="AY460">
        <v>1.88</v>
      </c>
      <c r="AZ460">
        <v>20.8</v>
      </c>
      <c r="BA460"/>
      <c r="BB460"/>
      <c r="BC460"/>
      <c r="BD460">
        <v>99.5</v>
      </c>
      <c r="BE460"/>
      <c r="BF460">
        <v>1.77</v>
      </c>
      <c r="BG460">
        <v>1.6</v>
      </c>
      <c r="BH460">
        <v>2.5</v>
      </c>
      <c r="BI460">
        <v>0.4</v>
      </c>
      <c r="BJ460">
        <v>0.28000000000000003</v>
      </c>
      <c r="BK460">
        <v>0.28000000000000003</v>
      </c>
      <c r="BM460">
        <v>5.54</v>
      </c>
      <c r="BN460">
        <v>0.61</v>
      </c>
      <c r="BO460"/>
      <c r="BP460">
        <v>0.23</v>
      </c>
      <c r="BQ460">
        <v>1.54</v>
      </c>
      <c r="BR460">
        <v>1.54</v>
      </c>
      <c r="BS460">
        <v>1.54</v>
      </c>
      <c r="BT460">
        <v>398</v>
      </c>
      <c r="BU460">
        <v>1.1000000000000001</v>
      </c>
      <c r="BV460">
        <v>8.1999999999999993</v>
      </c>
      <c r="BW460">
        <v>1.49</v>
      </c>
      <c r="BX460"/>
      <c r="BY460">
        <v>133</v>
      </c>
      <c r="CP460" s="49"/>
    </row>
    <row r="461" spans="2:94" x14ac:dyDescent="0.25">
      <c r="B461" t="s">
        <v>607</v>
      </c>
      <c r="C461" t="s">
        <v>119</v>
      </c>
      <c r="D461" t="s">
        <v>232</v>
      </c>
      <c r="E461" t="s">
        <v>233</v>
      </c>
      <c r="F461" s="61">
        <v>45476</v>
      </c>
      <c r="G461" s="61">
        <v>45497</v>
      </c>
      <c r="L461">
        <v>298</v>
      </c>
      <c r="Q461">
        <v>34</v>
      </c>
      <c r="R461">
        <v>34</v>
      </c>
      <c r="T461">
        <v>46</v>
      </c>
      <c r="U461">
        <v>1.41</v>
      </c>
      <c r="W461">
        <v>4.26</v>
      </c>
      <c r="X461">
        <v>2.84</v>
      </c>
      <c r="Y461">
        <v>1.24</v>
      </c>
      <c r="AB461">
        <v>26.2</v>
      </c>
      <c r="AC461">
        <v>4.24</v>
      </c>
      <c r="AE461">
        <v>3.12</v>
      </c>
      <c r="AF461"/>
      <c r="AG461">
        <v>0.98</v>
      </c>
      <c r="AH461"/>
      <c r="AI461"/>
      <c r="AJ461">
        <v>16.100000000000001</v>
      </c>
      <c r="AK461"/>
      <c r="AL461">
        <v>0.44</v>
      </c>
      <c r="AR461">
        <v>6.38</v>
      </c>
      <c r="AS461">
        <v>18.899999999999999</v>
      </c>
      <c r="AT461"/>
      <c r="AU461"/>
      <c r="AV461"/>
      <c r="AW461"/>
      <c r="AX461">
        <v>4.93</v>
      </c>
      <c r="AY461">
        <v>4.93</v>
      </c>
      <c r="AZ461">
        <v>16.2</v>
      </c>
      <c r="BA461"/>
      <c r="BB461"/>
      <c r="BC461"/>
      <c r="BD461">
        <v>84.8</v>
      </c>
      <c r="BE461"/>
      <c r="BF461">
        <v>4.3</v>
      </c>
      <c r="BG461">
        <v>1.5</v>
      </c>
      <c r="BH461">
        <v>4.5999999999999996</v>
      </c>
      <c r="BI461">
        <v>0.4</v>
      </c>
      <c r="BJ461">
        <v>0.82</v>
      </c>
      <c r="BK461">
        <v>0.82</v>
      </c>
      <c r="BM461">
        <v>4.6900000000000004</v>
      </c>
      <c r="BN461">
        <v>0.57999999999999996</v>
      </c>
      <c r="BO461"/>
      <c r="BP461">
        <v>0.45</v>
      </c>
      <c r="BQ461">
        <v>1.02</v>
      </c>
      <c r="BR461">
        <v>1.02</v>
      </c>
      <c r="BS461">
        <v>1.02</v>
      </c>
      <c r="BT461">
        <v>342</v>
      </c>
      <c r="BU461">
        <v>0.8</v>
      </c>
      <c r="BV461">
        <v>20.100000000000001</v>
      </c>
      <c r="BW461">
        <v>3.13</v>
      </c>
      <c r="BX461"/>
      <c r="BY461">
        <v>122</v>
      </c>
      <c r="CP461" s="49"/>
    </row>
    <row r="462" spans="2:94" x14ac:dyDescent="0.25">
      <c r="B462" t="s">
        <v>608</v>
      </c>
      <c r="C462" t="s">
        <v>119</v>
      </c>
      <c r="D462" t="s">
        <v>232</v>
      </c>
      <c r="E462" t="s">
        <v>233</v>
      </c>
      <c r="F462" s="61">
        <v>45476</v>
      </c>
      <c r="G462" s="61">
        <v>45497</v>
      </c>
      <c r="L462">
        <v>435</v>
      </c>
      <c r="Q462">
        <v>142</v>
      </c>
      <c r="R462">
        <v>142</v>
      </c>
      <c r="T462">
        <v>45</v>
      </c>
      <c r="U462">
        <v>1.58</v>
      </c>
      <c r="W462">
        <v>11.3</v>
      </c>
      <c r="X462">
        <v>6.6</v>
      </c>
      <c r="Y462">
        <v>2.91</v>
      </c>
      <c r="AB462">
        <v>24.2</v>
      </c>
      <c r="AC462">
        <v>10.3</v>
      </c>
      <c r="AE462">
        <v>3.52</v>
      </c>
      <c r="AF462"/>
      <c r="AG462">
        <v>2.48</v>
      </c>
      <c r="AH462"/>
      <c r="AI462"/>
      <c r="AJ462">
        <v>47.4</v>
      </c>
      <c r="AK462"/>
      <c r="AL462">
        <v>1</v>
      </c>
      <c r="AR462">
        <v>5.95</v>
      </c>
      <c r="AS462">
        <v>50.7</v>
      </c>
      <c r="AT462"/>
      <c r="AU462"/>
      <c r="AV462"/>
      <c r="AW462"/>
      <c r="AX462">
        <v>13.1</v>
      </c>
      <c r="AY462">
        <v>13.1</v>
      </c>
      <c r="AZ462">
        <v>18.3</v>
      </c>
      <c r="BA462"/>
      <c r="BB462"/>
      <c r="BC462"/>
      <c r="BD462">
        <v>85.2</v>
      </c>
      <c r="BE462"/>
      <c r="BF462">
        <v>11.4</v>
      </c>
      <c r="BG462">
        <v>1.4</v>
      </c>
      <c r="BH462">
        <v>10.1</v>
      </c>
      <c r="BI462">
        <v>0.4</v>
      </c>
      <c r="BJ462">
        <v>1.8</v>
      </c>
      <c r="BK462">
        <v>1.8</v>
      </c>
      <c r="BM462">
        <v>4.6100000000000003</v>
      </c>
      <c r="BN462">
        <v>0.54</v>
      </c>
      <c r="BO462"/>
      <c r="BP462">
        <v>0.97</v>
      </c>
      <c r="BQ462">
        <v>0.99</v>
      </c>
      <c r="BR462">
        <v>0.99</v>
      </c>
      <c r="BS462">
        <v>0.99</v>
      </c>
      <c r="BT462">
        <v>295</v>
      </c>
      <c r="BU462">
        <v>1.8</v>
      </c>
      <c r="BV462">
        <v>54.4</v>
      </c>
      <c r="BW462">
        <v>7.22</v>
      </c>
      <c r="BX462"/>
      <c r="BY462">
        <v>115</v>
      </c>
      <c r="CP462" s="49"/>
    </row>
    <row r="463" spans="2:94" x14ac:dyDescent="0.25">
      <c r="B463" t="s">
        <v>609</v>
      </c>
      <c r="C463" t="s">
        <v>119</v>
      </c>
      <c r="D463" t="s">
        <v>232</v>
      </c>
      <c r="E463" t="s">
        <v>233</v>
      </c>
      <c r="F463" s="61">
        <v>45476</v>
      </c>
      <c r="G463" s="61">
        <v>45497</v>
      </c>
      <c r="L463">
        <v>330</v>
      </c>
      <c r="Q463">
        <v>45.6</v>
      </c>
      <c r="R463">
        <v>45.6</v>
      </c>
      <c r="T463">
        <v>54</v>
      </c>
      <c r="U463">
        <v>1.43</v>
      </c>
      <c r="W463">
        <v>8.02</v>
      </c>
      <c r="X463">
        <v>5.07</v>
      </c>
      <c r="Y463">
        <v>2.72</v>
      </c>
      <c r="AB463">
        <v>23.5</v>
      </c>
      <c r="AC463">
        <v>8.39</v>
      </c>
      <c r="AE463">
        <v>3.17</v>
      </c>
      <c r="AF463"/>
      <c r="AG463">
        <v>1.66</v>
      </c>
      <c r="AH463"/>
      <c r="AI463"/>
      <c r="AJ463">
        <v>36.700000000000003</v>
      </c>
      <c r="AK463"/>
      <c r="AL463">
        <v>0.82</v>
      </c>
      <c r="AR463">
        <v>5.55</v>
      </c>
      <c r="AS463">
        <v>43.5</v>
      </c>
      <c r="AT463"/>
      <c r="AU463"/>
      <c r="AV463"/>
      <c r="AW463"/>
      <c r="AX463">
        <v>11.25</v>
      </c>
      <c r="AY463">
        <v>11.25</v>
      </c>
      <c r="AZ463">
        <v>34.4</v>
      </c>
      <c r="BA463"/>
      <c r="BB463"/>
      <c r="BC463"/>
      <c r="BD463">
        <v>56.1</v>
      </c>
      <c r="BE463"/>
      <c r="BF463">
        <v>9.82</v>
      </c>
      <c r="BG463">
        <v>1.3</v>
      </c>
      <c r="BH463">
        <v>93</v>
      </c>
      <c r="BI463">
        <v>0.4</v>
      </c>
      <c r="BJ463">
        <v>1.39</v>
      </c>
      <c r="BK463">
        <v>1.39</v>
      </c>
      <c r="BM463">
        <v>3.98</v>
      </c>
      <c r="BN463">
        <v>0.54</v>
      </c>
      <c r="BO463"/>
      <c r="BP463">
        <v>0.73</v>
      </c>
      <c r="BQ463">
        <v>1.01</v>
      </c>
      <c r="BR463">
        <v>1.01</v>
      </c>
      <c r="BS463">
        <v>1.01</v>
      </c>
      <c r="BT463">
        <v>323</v>
      </c>
      <c r="BU463">
        <v>2.6</v>
      </c>
      <c r="BV463">
        <v>45.4</v>
      </c>
      <c r="BW463">
        <v>4.95</v>
      </c>
      <c r="BX463"/>
      <c r="BY463">
        <v>107</v>
      </c>
      <c r="CP463" s="49"/>
    </row>
    <row r="464" spans="2:94" x14ac:dyDescent="0.25">
      <c r="B464" t="s">
        <v>610</v>
      </c>
      <c r="C464" t="s">
        <v>119</v>
      </c>
      <c r="D464" t="s">
        <v>232</v>
      </c>
      <c r="E464" t="s">
        <v>233</v>
      </c>
      <c r="F464" s="61">
        <v>45476</v>
      </c>
      <c r="G464" s="61">
        <v>45497</v>
      </c>
      <c r="L464">
        <v>506</v>
      </c>
      <c r="Q464">
        <v>74.7</v>
      </c>
      <c r="R464">
        <v>74.7</v>
      </c>
      <c r="T464">
        <v>49</v>
      </c>
      <c r="U464">
        <v>2.2400000000000002</v>
      </c>
      <c r="W464">
        <v>17.350000000000001</v>
      </c>
      <c r="X464">
        <v>10.35</v>
      </c>
      <c r="Y464">
        <v>5.61</v>
      </c>
      <c r="AB464">
        <v>25</v>
      </c>
      <c r="AC464">
        <v>18.600000000000001</v>
      </c>
      <c r="AE464">
        <v>2.74</v>
      </c>
      <c r="AF464"/>
      <c r="AG464">
        <v>3.74</v>
      </c>
      <c r="AH464"/>
      <c r="AI464"/>
      <c r="AJ464">
        <v>79.5</v>
      </c>
      <c r="AK464"/>
      <c r="AL464">
        <v>1.53</v>
      </c>
      <c r="AR464">
        <v>5.5</v>
      </c>
      <c r="AS464">
        <v>93.1</v>
      </c>
      <c r="AT464"/>
      <c r="AU464"/>
      <c r="AV464"/>
      <c r="AW464"/>
      <c r="AX464">
        <v>23.6</v>
      </c>
      <c r="AY464">
        <v>23.6</v>
      </c>
      <c r="AZ464">
        <v>44.5</v>
      </c>
      <c r="BA464"/>
      <c r="BB464"/>
      <c r="BC464"/>
      <c r="BD464">
        <v>57</v>
      </c>
      <c r="BE464"/>
      <c r="BF464">
        <v>19.55</v>
      </c>
      <c r="BG464">
        <v>1.4</v>
      </c>
      <c r="BH464">
        <v>32.700000000000003</v>
      </c>
      <c r="BI464">
        <v>0.4</v>
      </c>
      <c r="BJ464">
        <v>2.82</v>
      </c>
      <c r="BK464">
        <v>2.82</v>
      </c>
      <c r="BM464">
        <v>4.1500000000000004</v>
      </c>
      <c r="BN464">
        <v>0.52</v>
      </c>
      <c r="BO464"/>
      <c r="BP464">
        <v>1.57</v>
      </c>
      <c r="BQ464">
        <v>1.04</v>
      </c>
      <c r="BR464">
        <v>1.04</v>
      </c>
      <c r="BS464">
        <v>1.04</v>
      </c>
      <c r="BT464">
        <v>317</v>
      </c>
      <c r="BU464">
        <v>2.1</v>
      </c>
      <c r="BV464">
        <v>84.2</v>
      </c>
      <c r="BW464">
        <v>10.4</v>
      </c>
      <c r="BX464"/>
      <c r="BY464">
        <v>109</v>
      </c>
      <c r="CP464" s="49"/>
    </row>
    <row r="465" spans="2:94" x14ac:dyDescent="0.25">
      <c r="B465" t="s">
        <v>611</v>
      </c>
      <c r="C465" t="s">
        <v>119</v>
      </c>
      <c r="D465" t="s">
        <v>232</v>
      </c>
      <c r="E465" t="s">
        <v>233</v>
      </c>
      <c r="F465" s="61">
        <v>45476</v>
      </c>
      <c r="G465" s="61">
        <v>45497</v>
      </c>
      <c r="L465">
        <v>533</v>
      </c>
      <c r="Q465">
        <v>121</v>
      </c>
      <c r="R465">
        <v>121</v>
      </c>
      <c r="T465">
        <v>49</v>
      </c>
      <c r="U465">
        <v>2.2599999999999998</v>
      </c>
      <c r="W465">
        <v>26.4</v>
      </c>
      <c r="X465">
        <v>14.25</v>
      </c>
      <c r="Y465">
        <v>7.36</v>
      </c>
      <c r="AB465">
        <v>23.9</v>
      </c>
      <c r="AC465">
        <v>25.3</v>
      </c>
      <c r="AE465">
        <v>2.82</v>
      </c>
      <c r="AF465"/>
      <c r="AG465">
        <v>5.48</v>
      </c>
      <c r="AH465"/>
      <c r="AI465"/>
      <c r="AJ465">
        <v>109</v>
      </c>
      <c r="AK465"/>
      <c r="AL465">
        <v>2.5499999999999998</v>
      </c>
      <c r="AR465">
        <v>5.68</v>
      </c>
      <c r="AS465">
        <v>123</v>
      </c>
      <c r="AT465"/>
      <c r="AU465"/>
      <c r="AV465"/>
      <c r="AW465"/>
      <c r="AX465">
        <v>30.9</v>
      </c>
      <c r="AY465">
        <v>30.9</v>
      </c>
      <c r="AZ465">
        <v>45.8</v>
      </c>
      <c r="BA465"/>
      <c r="BB465"/>
      <c r="BC465"/>
      <c r="BD465">
        <v>65.8</v>
      </c>
      <c r="BE465"/>
      <c r="BF465">
        <v>27.1</v>
      </c>
      <c r="BG465">
        <v>1.4</v>
      </c>
      <c r="BH465">
        <v>22.2</v>
      </c>
      <c r="BI465">
        <v>0.4</v>
      </c>
      <c r="BJ465">
        <v>3.99</v>
      </c>
      <c r="BK465">
        <v>3.99</v>
      </c>
      <c r="BM465">
        <v>4.1100000000000003</v>
      </c>
      <c r="BN465">
        <v>0.56000000000000005</v>
      </c>
      <c r="BO465"/>
      <c r="BP465">
        <v>2.33</v>
      </c>
      <c r="BQ465">
        <v>0.89</v>
      </c>
      <c r="BR465">
        <v>0.89</v>
      </c>
      <c r="BS465">
        <v>0.89</v>
      </c>
      <c r="BT465">
        <v>309</v>
      </c>
      <c r="BU465">
        <v>1.5</v>
      </c>
      <c r="BV465">
        <v>127</v>
      </c>
      <c r="BW465">
        <v>14.95</v>
      </c>
      <c r="BX465"/>
      <c r="BY465">
        <v>109</v>
      </c>
      <c r="CP465" s="49"/>
    </row>
    <row r="466" spans="2:94" x14ac:dyDescent="0.25">
      <c r="B466" t="s">
        <v>612</v>
      </c>
      <c r="C466" t="s">
        <v>119</v>
      </c>
      <c r="D466" t="s">
        <v>232</v>
      </c>
      <c r="E466" t="s">
        <v>233</v>
      </c>
      <c r="F466" s="61">
        <v>45476</v>
      </c>
      <c r="G466" s="61">
        <v>45497</v>
      </c>
      <c r="L466">
        <v>438</v>
      </c>
      <c r="Q466">
        <v>70.099999999999994</v>
      </c>
      <c r="R466">
        <v>70.099999999999994</v>
      </c>
      <c r="T466">
        <v>48</v>
      </c>
      <c r="U466">
        <v>2.63</v>
      </c>
      <c r="W466">
        <v>29.4</v>
      </c>
      <c r="X466">
        <v>16.75</v>
      </c>
      <c r="Y466">
        <v>8.41</v>
      </c>
      <c r="AB466">
        <v>23.6</v>
      </c>
      <c r="AC466">
        <v>29.1</v>
      </c>
      <c r="AE466">
        <v>3.68</v>
      </c>
      <c r="AF466"/>
      <c r="AG466">
        <v>6.08</v>
      </c>
      <c r="AH466"/>
      <c r="AI466"/>
      <c r="AJ466">
        <v>125</v>
      </c>
      <c r="AK466"/>
      <c r="AL466">
        <v>2.34</v>
      </c>
      <c r="AR466">
        <v>5.69</v>
      </c>
      <c r="AS466">
        <v>130.5</v>
      </c>
      <c r="AT466"/>
      <c r="AU466"/>
      <c r="AV466"/>
      <c r="AW466"/>
      <c r="AX466">
        <v>34.1</v>
      </c>
      <c r="AY466">
        <v>34.1</v>
      </c>
      <c r="AZ466">
        <v>49.1</v>
      </c>
      <c r="BA466"/>
      <c r="BB466"/>
      <c r="BC466"/>
      <c r="BD466">
        <v>68.599999999999994</v>
      </c>
      <c r="BE466"/>
      <c r="BF466">
        <v>29.6</v>
      </c>
      <c r="BG466">
        <v>1.8</v>
      </c>
      <c r="BH466">
        <v>25</v>
      </c>
      <c r="BI466">
        <v>0.4</v>
      </c>
      <c r="BJ466">
        <v>4.5599999999999996</v>
      </c>
      <c r="BK466">
        <v>4.5599999999999996</v>
      </c>
      <c r="BM466">
        <v>4.13</v>
      </c>
      <c r="BN466">
        <v>0.52</v>
      </c>
      <c r="BO466"/>
      <c r="BP466">
        <v>2.57</v>
      </c>
      <c r="BQ466">
        <v>0.84</v>
      </c>
      <c r="BR466">
        <v>0.84</v>
      </c>
      <c r="BS466">
        <v>0.84</v>
      </c>
      <c r="BT466">
        <v>243</v>
      </c>
      <c r="BU466">
        <v>1.2</v>
      </c>
      <c r="BV466">
        <v>150.5</v>
      </c>
      <c r="BW466">
        <v>16.350000000000001</v>
      </c>
      <c r="BX466"/>
      <c r="BY466">
        <v>107</v>
      </c>
      <c r="CP466" s="49"/>
    </row>
    <row r="467" spans="2:94" x14ac:dyDescent="0.25">
      <c r="B467" t="s">
        <v>613</v>
      </c>
      <c r="C467" t="s">
        <v>119</v>
      </c>
      <c r="D467" t="s">
        <v>232</v>
      </c>
      <c r="E467" t="s">
        <v>233</v>
      </c>
      <c r="F467" s="61">
        <v>45476</v>
      </c>
      <c r="G467" s="61">
        <v>45497</v>
      </c>
      <c r="L467">
        <v>374</v>
      </c>
      <c r="Q467">
        <v>45.9</v>
      </c>
      <c r="R467">
        <v>45.9</v>
      </c>
      <c r="T467">
        <v>48</v>
      </c>
      <c r="U467">
        <v>2.4900000000000002</v>
      </c>
      <c r="W467">
        <v>31.6</v>
      </c>
      <c r="X467">
        <v>17.600000000000001</v>
      </c>
      <c r="Y467">
        <v>8.99</v>
      </c>
      <c r="AB467">
        <v>21.8</v>
      </c>
      <c r="AC467">
        <v>32.4</v>
      </c>
      <c r="AE467">
        <v>2.9</v>
      </c>
      <c r="AF467"/>
      <c r="AG467">
        <v>6.6</v>
      </c>
      <c r="AH467"/>
      <c r="AI467"/>
      <c r="AJ467">
        <v>146</v>
      </c>
      <c r="AK467"/>
      <c r="AL467">
        <v>2.59</v>
      </c>
      <c r="AR467">
        <v>5.38</v>
      </c>
      <c r="AS467">
        <v>155</v>
      </c>
      <c r="AT467"/>
      <c r="AU467"/>
      <c r="AV467"/>
      <c r="AW467"/>
      <c r="AX467">
        <v>39.4</v>
      </c>
      <c r="AY467">
        <v>39.4</v>
      </c>
      <c r="AZ467">
        <v>47.1</v>
      </c>
      <c r="BA467"/>
      <c r="BB467"/>
      <c r="BC467"/>
      <c r="BD467">
        <v>58.9</v>
      </c>
      <c r="BE467"/>
      <c r="BF467">
        <v>32.1</v>
      </c>
      <c r="BG467">
        <v>1.2</v>
      </c>
      <c r="BH467">
        <v>30.9</v>
      </c>
      <c r="BI467">
        <v>0.3</v>
      </c>
      <c r="BJ467">
        <v>5.45</v>
      </c>
      <c r="BK467">
        <v>5.45</v>
      </c>
      <c r="BM467">
        <v>3.67</v>
      </c>
      <c r="BN467">
        <v>0.48</v>
      </c>
      <c r="BO467"/>
      <c r="BP467">
        <v>2.74</v>
      </c>
      <c r="BQ467">
        <v>0.63</v>
      </c>
      <c r="BR467">
        <v>0.63</v>
      </c>
      <c r="BS467">
        <v>0.63</v>
      </c>
      <c r="BT467">
        <v>195</v>
      </c>
      <c r="BU467">
        <v>1</v>
      </c>
      <c r="BV467">
        <v>170.5</v>
      </c>
      <c r="BW467">
        <v>17.75</v>
      </c>
      <c r="BX467"/>
      <c r="BY467">
        <v>103</v>
      </c>
      <c r="CP467" s="49"/>
    </row>
    <row r="468" spans="2:94" x14ac:dyDescent="0.25">
      <c r="B468" t="s">
        <v>614</v>
      </c>
      <c r="C468" t="s">
        <v>119</v>
      </c>
      <c r="D468" t="s">
        <v>232</v>
      </c>
      <c r="E468" t="s">
        <v>233</v>
      </c>
      <c r="F468" s="61">
        <v>45476</v>
      </c>
      <c r="G468" s="61">
        <v>45497</v>
      </c>
      <c r="L468">
        <v>322</v>
      </c>
      <c r="Q468">
        <v>30.7</v>
      </c>
      <c r="R468">
        <v>30.7</v>
      </c>
      <c r="T468">
        <v>49</v>
      </c>
      <c r="U468">
        <v>2.16</v>
      </c>
      <c r="W468">
        <v>29.6</v>
      </c>
      <c r="X468">
        <v>15.95</v>
      </c>
      <c r="Y468">
        <v>8.11</v>
      </c>
      <c r="AB468">
        <v>20.9</v>
      </c>
      <c r="AC468">
        <v>28.9</v>
      </c>
      <c r="AE468">
        <v>2.79</v>
      </c>
      <c r="AF468"/>
      <c r="AG468">
        <v>5.99</v>
      </c>
      <c r="AH468"/>
      <c r="AI468"/>
      <c r="AJ468">
        <v>118.5</v>
      </c>
      <c r="AK468"/>
      <c r="AL468">
        <v>2.2599999999999998</v>
      </c>
      <c r="AR468">
        <v>4.9000000000000004</v>
      </c>
      <c r="AS468">
        <v>125</v>
      </c>
      <c r="AT468"/>
      <c r="AU468"/>
      <c r="AV468"/>
      <c r="AW468"/>
      <c r="AX468">
        <v>32</v>
      </c>
      <c r="AY468">
        <v>32</v>
      </c>
      <c r="AZ468">
        <v>46.9</v>
      </c>
      <c r="BA468"/>
      <c r="BB468"/>
      <c r="BC468"/>
      <c r="BD468">
        <v>54.1</v>
      </c>
      <c r="BE468"/>
      <c r="BF468">
        <v>28.8</v>
      </c>
      <c r="BG468">
        <v>0.8</v>
      </c>
      <c r="BH468">
        <v>49.4</v>
      </c>
      <c r="BI468">
        <v>0.4</v>
      </c>
      <c r="BJ468">
        <v>4.83</v>
      </c>
      <c r="BK468">
        <v>4.83</v>
      </c>
      <c r="BM468">
        <v>3.64</v>
      </c>
      <c r="BN468">
        <v>0.47</v>
      </c>
      <c r="BO468"/>
      <c r="BP468">
        <v>2.6</v>
      </c>
      <c r="BQ468">
        <v>0.83</v>
      </c>
      <c r="BR468">
        <v>0.83</v>
      </c>
      <c r="BS468">
        <v>0.83</v>
      </c>
      <c r="BT468">
        <v>223</v>
      </c>
      <c r="BU468">
        <v>1.3</v>
      </c>
      <c r="BV468">
        <v>151.5</v>
      </c>
      <c r="BW468">
        <v>15.45</v>
      </c>
      <c r="BX468"/>
      <c r="BY468">
        <v>104</v>
      </c>
      <c r="CP468" s="49"/>
    </row>
    <row r="469" spans="2:94" x14ac:dyDescent="0.25">
      <c r="B469" t="s">
        <v>615</v>
      </c>
      <c r="C469" t="s">
        <v>119</v>
      </c>
      <c r="D469" t="s">
        <v>232</v>
      </c>
      <c r="E469" t="s">
        <v>233</v>
      </c>
      <c r="F469" s="61">
        <v>45476</v>
      </c>
      <c r="G469" s="61">
        <v>45497</v>
      </c>
      <c r="L469">
        <v>303</v>
      </c>
      <c r="Q469">
        <v>26.3</v>
      </c>
      <c r="R469">
        <v>26.3</v>
      </c>
      <c r="T469">
        <v>51</v>
      </c>
      <c r="U469">
        <v>2.29</v>
      </c>
      <c r="W469">
        <v>50.8</v>
      </c>
      <c r="X469">
        <v>26.6</v>
      </c>
      <c r="Y469">
        <v>14.6</v>
      </c>
      <c r="AB469">
        <v>20.8</v>
      </c>
      <c r="AC469">
        <v>54</v>
      </c>
      <c r="AE469">
        <v>2.71</v>
      </c>
      <c r="AF469"/>
      <c r="AG469">
        <v>9.75</v>
      </c>
      <c r="AH469"/>
      <c r="AI469"/>
      <c r="AJ469">
        <v>214</v>
      </c>
      <c r="AK469"/>
      <c r="AL469">
        <v>3.53</v>
      </c>
      <c r="AR469">
        <v>5.54</v>
      </c>
      <c r="AS469">
        <v>242</v>
      </c>
      <c r="AT469"/>
      <c r="AU469"/>
      <c r="AV469"/>
      <c r="AW469"/>
      <c r="AX469">
        <v>63.7</v>
      </c>
      <c r="AY469">
        <v>63.7</v>
      </c>
      <c r="AZ469">
        <v>47.2</v>
      </c>
      <c r="BA469"/>
      <c r="BB469"/>
      <c r="BC469"/>
      <c r="BD469">
        <v>53.9</v>
      </c>
      <c r="BE469"/>
      <c r="BF469">
        <v>54.2</v>
      </c>
      <c r="BG469">
        <v>1</v>
      </c>
      <c r="BH469">
        <v>61.5</v>
      </c>
      <c r="BI469">
        <v>0.3</v>
      </c>
      <c r="BJ469">
        <v>8.4600000000000009</v>
      </c>
      <c r="BK469">
        <v>8.4600000000000009</v>
      </c>
      <c r="BM469">
        <v>3.45</v>
      </c>
      <c r="BN469">
        <v>0.5</v>
      </c>
      <c r="BO469"/>
      <c r="BP469">
        <v>3.7</v>
      </c>
      <c r="BQ469">
        <v>0.95</v>
      </c>
      <c r="BR469">
        <v>0.95</v>
      </c>
      <c r="BS469">
        <v>0.95</v>
      </c>
      <c r="BT469">
        <v>231</v>
      </c>
      <c r="BU469">
        <v>1.3</v>
      </c>
      <c r="BV469">
        <v>254</v>
      </c>
      <c r="BW469">
        <v>23</v>
      </c>
      <c r="BX469"/>
      <c r="BY469">
        <v>100</v>
      </c>
      <c r="CP469" s="49"/>
    </row>
    <row r="470" spans="2:94" x14ac:dyDescent="0.25">
      <c r="B470" t="s">
        <v>616</v>
      </c>
      <c r="C470" t="s">
        <v>119</v>
      </c>
      <c r="D470" t="s">
        <v>232</v>
      </c>
      <c r="E470" t="s">
        <v>233</v>
      </c>
      <c r="F470" s="61">
        <v>45476</v>
      </c>
      <c r="G470" s="61">
        <v>45497</v>
      </c>
      <c r="L470">
        <v>119</v>
      </c>
      <c r="Q470">
        <v>15.6</v>
      </c>
      <c r="R470">
        <v>15.6</v>
      </c>
      <c r="T470">
        <v>28</v>
      </c>
      <c r="U470">
        <v>1.94</v>
      </c>
      <c r="W470">
        <v>18.05</v>
      </c>
      <c r="X470">
        <v>12.8</v>
      </c>
      <c r="Y470">
        <v>3.17</v>
      </c>
      <c r="AB470">
        <v>16.5</v>
      </c>
      <c r="AC470">
        <v>15.95</v>
      </c>
      <c r="AE470">
        <v>1.76</v>
      </c>
      <c r="AF470"/>
      <c r="AG470">
        <v>4.45</v>
      </c>
      <c r="AH470"/>
      <c r="AI470"/>
      <c r="AJ470">
        <v>69</v>
      </c>
      <c r="AK470"/>
      <c r="AL470">
        <v>2.0299999999999998</v>
      </c>
      <c r="AR470">
        <v>3.01</v>
      </c>
      <c r="AS470">
        <v>50.1</v>
      </c>
      <c r="AT470"/>
      <c r="AU470"/>
      <c r="AV470"/>
      <c r="AW470"/>
      <c r="AX470">
        <v>12.2</v>
      </c>
      <c r="AY470">
        <v>12.2</v>
      </c>
      <c r="AZ470">
        <v>13.2</v>
      </c>
      <c r="BA470"/>
      <c r="BB470"/>
      <c r="BC470"/>
      <c r="BD470">
        <v>37.700000000000003</v>
      </c>
      <c r="BE470"/>
      <c r="BF470">
        <v>9.99</v>
      </c>
      <c r="BG470">
        <v>0.6</v>
      </c>
      <c r="BH470">
        <v>69.2</v>
      </c>
      <c r="BI470">
        <v>0.2</v>
      </c>
      <c r="BJ470">
        <v>2.69</v>
      </c>
      <c r="BK470">
        <v>2.69</v>
      </c>
      <c r="BM470">
        <v>2.2400000000000002</v>
      </c>
      <c r="BN470">
        <v>0.27</v>
      </c>
      <c r="BO470"/>
      <c r="BP470">
        <v>1.98</v>
      </c>
      <c r="BQ470">
        <v>0.56000000000000005</v>
      </c>
      <c r="BR470">
        <v>0.56000000000000005</v>
      </c>
      <c r="BS470">
        <v>0.56000000000000005</v>
      </c>
      <c r="BT470">
        <v>163</v>
      </c>
      <c r="BU470">
        <v>0.9</v>
      </c>
      <c r="BV470">
        <v>182</v>
      </c>
      <c r="BW470">
        <v>11.95</v>
      </c>
      <c r="BX470"/>
      <c r="BY470">
        <v>61</v>
      </c>
      <c r="CP470" s="49"/>
    </row>
    <row r="471" spans="2:94" x14ac:dyDescent="0.25">
      <c r="B471" t="s">
        <v>617</v>
      </c>
      <c r="C471" t="s">
        <v>119</v>
      </c>
      <c r="D471" t="s">
        <v>232</v>
      </c>
      <c r="E471" t="s">
        <v>233</v>
      </c>
      <c r="F471" s="61">
        <v>45476</v>
      </c>
      <c r="G471" s="61">
        <v>45497</v>
      </c>
      <c r="L471">
        <v>67.8</v>
      </c>
      <c r="Q471">
        <v>11.4</v>
      </c>
      <c r="R471">
        <v>11.4</v>
      </c>
      <c r="T471">
        <v>25</v>
      </c>
      <c r="U471">
        <v>1.1599999999999999</v>
      </c>
      <c r="W471">
        <v>5.93</v>
      </c>
      <c r="X471">
        <v>4.5199999999999996</v>
      </c>
      <c r="Y471">
        <v>0.73</v>
      </c>
      <c r="AB471">
        <v>17</v>
      </c>
      <c r="AC471">
        <v>5.21</v>
      </c>
      <c r="AE471">
        <v>1.2</v>
      </c>
      <c r="AF471"/>
      <c r="AG471">
        <v>1.51</v>
      </c>
      <c r="AH471"/>
      <c r="AI471"/>
      <c r="AJ471">
        <v>26.2</v>
      </c>
      <c r="AK471"/>
      <c r="AL471">
        <v>0.74</v>
      </c>
      <c r="AR471">
        <v>1.97</v>
      </c>
      <c r="AS471">
        <v>15.2</v>
      </c>
      <c r="AT471"/>
      <c r="AU471"/>
      <c r="AV471"/>
      <c r="AW471"/>
      <c r="AX471">
        <v>3.37</v>
      </c>
      <c r="AY471">
        <v>3.37</v>
      </c>
      <c r="AZ471">
        <v>7.5</v>
      </c>
      <c r="BA471"/>
      <c r="BB471"/>
      <c r="BC471"/>
      <c r="BD471">
        <v>30.5</v>
      </c>
      <c r="BE471"/>
      <c r="BF471">
        <v>2.76</v>
      </c>
      <c r="BG471" t="s">
        <v>159</v>
      </c>
      <c r="BH471">
        <v>44.7</v>
      </c>
      <c r="BI471">
        <v>0.1</v>
      </c>
      <c r="BJ471">
        <v>0.87</v>
      </c>
      <c r="BK471">
        <v>0.87</v>
      </c>
      <c r="BM471">
        <v>1.52</v>
      </c>
      <c r="BN471">
        <v>0.19</v>
      </c>
      <c r="BO471"/>
      <c r="BP471">
        <v>0.56999999999999995</v>
      </c>
      <c r="BQ471">
        <v>0.33</v>
      </c>
      <c r="BR471">
        <v>0.33</v>
      </c>
      <c r="BS471">
        <v>0.33</v>
      </c>
      <c r="BT471">
        <v>136</v>
      </c>
      <c r="BU471">
        <v>0.6</v>
      </c>
      <c r="BV471">
        <v>69</v>
      </c>
      <c r="BW471">
        <v>3.56</v>
      </c>
      <c r="BX471"/>
      <c r="BY471">
        <v>41</v>
      </c>
      <c r="CP471" s="49"/>
    </row>
    <row r="472" spans="2:94" x14ac:dyDescent="0.25">
      <c r="B472" t="s">
        <v>618</v>
      </c>
      <c r="C472" t="s">
        <v>119</v>
      </c>
      <c r="D472" t="s">
        <v>232</v>
      </c>
      <c r="E472" t="s">
        <v>233</v>
      </c>
      <c r="F472" s="61">
        <v>45476</v>
      </c>
      <c r="G472" s="61">
        <v>45497</v>
      </c>
      <c r="L472">
        <v>96</v>
      </c>
      <c r="Q472">
        <v>5.6</v>
      </c>
      <c r="R472">
        <v>5.6</v>
      </c>
      <c r="T472">
        <v>26</v>
      </c>
      <c r="U472">
        <v>1.04</v>
      </c>
      <c r="W472">
        <v>1.66</v>
      </c>
      <c r="X472">
        <v>1.1599999999999999</v>
      </c>
      <c r="Y472">
        <v>0.54</v>
      </c>
      <c r="AB472">
        <v>31.6</v>
      </c>
      <c r="AC472">
        <v>1.71</v>
      </c>
      <c r="AE472">
        <v>4.51</v>
      </c>
      <c r="AF472"/>
      <c r="AG472">
        <v>0.32</v>
      </c>
      <c r="AH472"/>
      <c r="AI472"/>
      <c r="AJ472">
        <v>5.9</v>
      </c>
      <c r="AK472"/>
      <c r="AL472">
        <v>0.15</v>
      </c>
      <c r="AR472">
        <v>8.39</v>
      </c>
      <c r="AS472">
        <v>6.8</v>
      </c>
      <c r="AT472"/>
      <c r="AU472"/>
      <c r="AV472"/>
      <c r="AW472"/>
      <c r="AX472">
        <v>1.84</v>
      </c>
      <c r="AY472">
        <v>1.84</v>
      </c>
      <c r="AZ472">
        <v>12.6</v>
      </c>
      <c r="BA472"/>
      <c r="BB472"/>
      <c r="BC472"/>
      <c r="BD472">
        <v>85.9</v>
      </c>
      <c r="BE472"/>
      <c r="BF472">
        <v>1.52</v>
      </c>
      <c r="BG472">
        <v>1.7</v>
      </c>
      <c r="BH472">
        <v>3.3</v>
      </c>
      <c r="BI472">
        <v>0.6</v>
      </c>
      <c r="BJ472">
        <v>0.23</v>
      </c>
      <c r="BK472">
        <v>0.23</v>
      </c>
      <c r="BM472">
        <v>7.08</v>
      </c>
      <c r="BN472">
        <v>0.73</v>
      </c>
      <c r="BO472"/>
      <c r="BP472">
        <v>0.14000000000000001</v>
      </c>
      <c r="BQ472">
        <v>1.56</v>
      </c>
      <c r="BR472">
        <v>1.56</v>
      </c>
      <c r="BS472">
        <v>1.56</v>
      </c>
      <c r="BT472">
        <v>426</v>
      </c>
      <c r="BU472">
        <v>1.5</v>
      </c>
      <c r="BV472">
        <v>7.9</v>
      </c>
      <c r="BW472">
        <v>1.07</v>
      </c>
      <c r="BX472"/>
      <c r="BY472">
        <v>163</v>
      </c>
      <c r="CP472" s="49"/>
    </row>
    <row r="473" spans="2:94" x14ac:dyDescent="0.25">
      <c r="B473" t="s">
        <v>619</v>
      </c>
      <c r="C473" t="s">
        <v>119</v>
      </c>
      <c r="D473" t="s">
        <v>232</v>
      </c>
      <c r="E473" t="s">
        <v>233</v>
      </c>
      <c r="F473" s="61">
        <v>45476</v>
      </c>
      <c r="G473" s="61">
        <v>45497</v>
      </c>
      <c r="L473">
        <v>87.7</v>
      </c>
      <c r="Q473">
        <v>15</v>
      </c>
      <c r="R473">
        <v>15</v>
      </c>
      <c r="T473">
        <v>27</v>
      </c>
      <c r="U473">
        <v>1.27</v>
      </c>
      <c r="W473">
        <v>1.38</v>
      </c>
      <c r="X473">
        <v>0.88</v>
      </c>
      <c r="Y473">
        <v>0.35</v>
      </c>
      <c r="AB473">
        <v>31</v>
      </c>
      <c r="AC473">
        <v>1.34</v>
      </c>
      <c r="AE473">
        <v>4.49</v>
      </c>
      <c r="AF473"/>
      <c r="AG473">
        <v>0.44</v>
      </c>
      <c r="AH473"/>
      <c r="AI473"/>
      <c r="AJ473">
        <v>5.2</v>
      </c>
      <c r="AK473"/>
      <c r="AL473">
        <v>0.16</v>
      </c>
      <c r="AR473">
        <v>8.7200000000000006</v>
      </c>
      <c r="AS473">
        <v>5.9</v>
      </c>
      <c r="AT473"/>
      <c r="AU473"/>
      <c r="AV473"/>
      <c r="AW473"/>
      <c r="AX473">
        <v>1.5</v>
      </c>
      <c r="AY473">
        <v>1.5</v>
      </c>
      <c r="AZ473">
        <v>11.2</v>
      </c>
      <c r="BA473"/>
      <c r="BB473"/>
      <c r="BC473"/>
      <c r="BD473">
        <v>84.1</v>
      </c>
      <c r="BE473"/>
      <c r="BF473">
        <v>1.28</v>
      </c>
      <c r="BG473">
        <v>1.4</v>
      </c>
      <c r="BH473">
        <v>2.8</v>
      </c>
      <c r="BI473">
        <v>0.6</v>
      </c>
      <c r="BJ473">
        <v>0.24</v>
      </c>
      <c r="BK473">
        <v>0.24</v>
      </c>
      <c r="BM473">
        <v>6.35</v>
      </c>
      <c r="BN473">
        <v>0.74</v>
      </c>
      <c r="BO473"/>
      <c r="BP473">
        <v>0.12</v>
      </c>
      <c r="BQ473">
        <v>1.79</v>
      </c>
      <c r="BR473">
        <v>1.79</v>
      </c>
      <c r="BS473">
        <v>1.79</v>
      </c>
      <c r="BT473">
        <v>449</v>
      </c>
      <c r="BU473">
        <v>1.2</v>
      </c>
      <c r="BV473">
        <v>7.7</v>
      </c>
      <c r="BW473">
        <v>1.01</v>
      </c>
      <c r="BX473"/>
      <c r="BY473">
        <v>166</v>
      </c>
      <c r="CP473" s="49"/>
    </row>
    <row r="474" spans="2:94" x14ac:dyDescent="0.25">
      <c r="B474" t="s">
        <v>620</v>
      </c>
      <c r="C474" t="s">
        <v>119</v>
      </c>
      <c r="D474" t="s">
        <v>232</v>
      </c>
      <c r="E474" t="s">
        <v>233</v>
      </c>
      <c r="F474" s="61">
        <v>45476</v>
      </c>
      <c r="G474" s="61">
        <v>45497</v>
      </c>
      <c r="L474">
        <v>107</v>
      </c>
      <c r="Q474">
        <v>48.5</v>
      </c>
      <c r="R474">
        <v>48.5</v>
      </c>
      <c r="T474">
        <v>24</v>
      </c>
      <c r="U474">
        <v>1.41</v>
      </c>
      <c r="W474">
        <v>1.72</v>
      </c>
      <c r="X474">
        <v>1.0900000000000001</v>
      </c>
      <c r="Y474">
        <v>0.23</v>
      </c>
      <c r="AB474">
        <v>30.7</v>
      </c>
      <c r="AC474">
        <v>1.04</v>
      </c>
      <c r="AE474">
        <v>4.37</v>
      </c>
      <c r="AF474"/>
      <c r="AG474">
        <v>0.33</v>
      </c>
      <c r="AH474"/>
      <c r="AI474"/>
      <c r="AJ474">
        <v>3.5</v>
      </c>
      <c r="AK474"/>
      <c r="AL474">
        <v>0.22</v>
      </c>
      <c r="AR474">
        <v>8.4600000000000009</v>
      </c>
      <c r="AS474">
        <v>4.0999999999999996</v>
      </c>
      <c r="AT474"/>
      <c r="AU474"/>
      <c r="AV474"/>
      <c r="AW474"/>
      <c r="AX474">
        <v>1.04</v>
      </c>
      <c r="AY474">
        <v>1.04</v>
      </c>
      <c r="AZ474">
        <v>11</v>
      </c>
      <c r="BA474"/>
      <c r="BB474"/>
      <c r="BC474"/>
      <c r="BD474">
        <v>86.9</v>
      </c>
      <c r="BE474"/>
      <c r="BF474">
        <v>0.89</v>
      </c>
      <c r="BG474">
        <v>1.7</v>
      </c>
      <c r="BH474">
        <v>3.1</v>
      </c>
      <c r="BI474">
        <v>0.6</v>
      </c>
      <c r="BJ474">
        <v>0.23</v>
      </c>
      <c r="BK474">
        <v>0.23</v>
      </c>
      <c r="BM474">
        <v>6.14</v>
      </c>
      <c r="BN474">
        <v>0.74</v>
      </c>
      <c r="BO474"/>
      <c r="BP474">
        <v>0.22</v>
      </c>
      <c r="BQ474">
        <v>1.39</v>
      </c>
      <c r="BR474">
        <v>1.39</v>
      </c>
      <c r="BS474">
        <v>1.39</v>
      </c>
      <c r="BT474">
        <v>425</v>
      </c>
      <c r="BU474">
        <v>1.2</v>
      </c>
      <c r="BV474">
        <v>8.3000000000000007</v>
      </c>
      <c r="BW474">
        <v>1.55</v>
      </c>
      <c r="BX474"/>
      <c r="BY474">
        <v>157</v>
      </c>
      <c r="CP474" s="49"/>
    </row>
    <row r="475" spans="2:94" x14ac:dyDescent="0.25">
      <c r="B475" t="s">
        <v>621</v>
      </c>
      <c r="C475" t="s">
        <v>119</v>
      </c>
      <c r="D475" t="s">
        <v>232</v>
      </c>
      <c r="E475" t="s">
        <v>233</v>
      </c>
      <c r="F475" s="61">
        <v>45476</v>
      </c>
      <c r="G475" s="61">
        <v>45497</v>
      </c>
      <c r="L475">
        <v>144.5</v>
      </c>
      <c r="Q475">
        <v>40.6</v>
      </c>
      <c r="R475">
        <v>40.6</v>
      </c>
      <c r="T475">
        <v>28</v>
      </c>
      <c r="U475">
        <v>4.0199999999999996</v>
      </c>
      <c r="W475">
        <v>1.17</v>
      </c>
      <c r="X475">
        <v>0.67</v>
      </c>
      <c r="Y475">
        <v>0.45</v>
      </c>
      <c r="AB475">
        <v>31.1</v>
      </c>
      <c r="AC475">
        <v>1.21</v>
      </c>
      <c r="AE475">
        <v>4.17</v>
      </c>
      <c r="AF475"/>
      <c r="AG475">
        <v>0.26</v>
      </c>
      <c r="AH475"/>
      <c r="AI475"/>
      <c r="AJ475">
        <v>4.2</v>
      </c>
      <c r="AK475"/>
      <c r="AL475">
        <v>0.12</v>
      </c>
      <c r="AR475">
        <v>7.95</v>
      </c>
      <c r="AS475">
        <v>5</v>
      </c>
      <c r="AT475"/>
      <c r="AU475"/>
      <c r="AV475"/>
      <c r="AW475"/>
      <c r="AX475">
        <v>1.4</v>
      </c>
      <c r="AY475">
        <v>1.4</v>
      </c>
      <c r="AZ475">
        <v>19.8</v>
      </c>
      <c r="BA475"/>
      <c r="BB475"/>
      <c r="BC475"/>
      <c r="BD475">
        <v>86.8</v>
      </c>
      <c r="BE475"/>
      <c r="BF475">
        <v>0.97</v>
      </c>
      <c r="BG475">
        <v>1.5</v>
      </c>
      <c r="BH475">
        <v>5.0999999999999996</v>
      </c>
      <c r="BI475">
        <v>0.6</v>
      </c>
      <c r="BJ475">
        <v>0.15</v>
      </c>
      <c r="BK475">
        <v>0.15</v>
      </c>
      <c r="BM475">
        <v>5.72</v>
      </c>
      <c r="BN475">
        <v>0.63</v>
      </c>
      <c r="BO475"/>
      <c r="BP475">
        <v>0.16</v>
      </c>
      <c r="BQ475">
        <v>1.73</v>
      </c>
      <c r="BR475">
        <v>1.73</v>
      </c>
      <c r="BS475">
        <v>1.73</v>
      </c>
      <c r="BT475">
        <v>399</v>
      </c>
      <c r="BU475">
        <v>1.1000000000000001</v>
      </c>
      <c r="BV475">
        <v>5.3</v>
      </c>
      <c r="BW475">
        <v>0.88</v>
      </c>
      <c r="BX475"/>
      <c r="BY475">
        <v>152</v>
      </c>
      <c r="CP475" s="49"/>
    </row>
    <row r="476" spans="2:94" x14ac:dyDescent="0.25">
      <c r="B476" t="s">
        <v>622</v>
      </c>
      <c r="C476" t="s">
        <v>119</v>
      </c>
      <c r="D476" t="s">
        <v>232</v>
      </c>
      <c r="E476" t="s">
        <v>233</v>
      </c>
      <c r="F476" s="61">
        <v>45476</v>
      </c>
      <c r="G476" s="61">
        <v>45497</v>
      </c>
      <c r="L476">
        <v>511</v>
      </c>
      <c r="Q476">
        <v>135</v>
      </c>
      <c r="R476">
        <v>135</v>
      </c>
      <c r="T476">
        <v>29</v>
      </c>
      <c r="U476">
        <v>4.24</v>
      </c>
      <c r="W476">
        <v>2.39</v>
      </c>
      <c r="X476">
        <v>1.1599999999999999</v>
      </c>
      <c r="Y476">
        <v>0.64</v>
      </c>
      <c r="AB476">
        <v>31.1</v>
      </c>
      <c r="AC476">
        <v>1.84</v>
      </c>
      <c r="AE476">
        <v>3.71</v>
      </c>
      <c r="AF476"/>
      <c r="AG476">
        <v>0.43</v>
      </c>
      <c r="AH476"/>
      <c r="AI476"/>
      <c r="AJ476">
        <v>7.6</v>
      </c>
      <c r="AK476"/>
      <c r="AL476">
        <v>0.31</v>
      </c>
      <c r="AR476">
        <v>7.53</v>
      </c>
      <c r="AS476">
        <v>8.9</v>
      </c>
      <c r="AT476"/>
      <c r="AU476"/>
      <c r="AV476"/>
      <c r="AW476"/>
      <c r="AX476">
        <v>2.35</v>
      </c>
      <c r="AY476">
        <v>2.35</v>
      </c>
      <c r="AZ476">
        <v>30.7</v>
      </c>
      <c r="BA476"/>
      <c r="BB476"/>
      <c r="BC476"/>
      <c r="BD476">
        <v>85.2</v>
      </c>
      <c r="BE476"/>
      <c r="BF476">
        <v>2.1</v>
      </c>
      <c r="BG476">
        <v>1.2</v>
      </c>
      <c r="BH476">
        <v>9.3000000000000007</v>
      </c>
      <c r="BI476">
        <v>0.4</v>
      </c>
      <c r="BJ476">
        <v>0.33</v>
      </c>
      <c r="BK476">
        <v>0.33</v>
      </c>
      <c r="BM476">
        <v>5.87</v>
      </c>
      <c r="BN476">
        <v>0.67</v>
      </c>
      <c r="BO476"/>
      <c r="BP476">
        <v>0.19</v>
      </c>
      <c r="BQ476">
        <v>1.53</v>
      </c>
      <c r="BR476">
        <v>1.53</v>
      </c>
      <c r="BS476">
        <v>1.53</v>
      </c>
      <c r="BT476">
        <v>428</v>
      </c>
      <c r="BU476">
        <v>1.4</v>
      </c>
      <c r="BV476">
        <v>7.9</v>
      </c>
      <c r="BW476">
        <v>1.62</v>
      </c>
      <c r="BX476"/>
      <c r="BY476">
        <v>144</v>
      </c>
      <c r="CP476" s="49"/>
    </row>
    <row r="477" spans="2:94" x14ac:dyDescent="0.25">
      <c r="B477" t="s">
        <v>623</v>
      </c>
      <c r="C477" t="s">
        <v>119</v>
      </c>
      <c r="D477" t="s">
        <v>232</v>
      </c>
      <c r="E477" t="s">
        <v>233</v>
      </c>
      <c r="F477" s="61">
        <v>45476</v>
      </c>
      <c r="G477" s="61">
        <v>45497</v>
      </c>
      <c r="L477">
        <v>353</v>
      </c>
      <c r="Q477">
        <v>79</v>
      </c>
      <c r="R477">
        <v>79</v>
      </c>
      <c r="T477">
        <v>32</v>
      </c>
      <c r="U477">
        <v>6.38</v>
      </c>
      <c r="W477">
        <v>2.56</v>
      </c>
      <c r="X477">
        <v>1.64</v>
      </c>
      <c r="Y477">
        <v>0.71</v>
      </c>
      <c r="AB477">
        <v>29.4</v>
      </c>
      <c r="AC477">
        <v>2.2599999999999998</v>
      </c>
      <c r="AE477">
        <v>4.34</v>
      </c>
      <c r="AF477"/>
      <c r="AG477">
        <v>0.56999999999999995</v>
      </c>
      <c r="AH477"/>
      <c r="AI477"/>
      <c r="AJ477">
        <v>10.199999999999999</v>
      </c>
      <c r="AK477"/>
      <c r="AL477">
        <v>0.38</v>
      </c>
      <c r="AR477">
        <v>8.34</v>
      </c>
      <c r="AS477">
        <v>12.6</v>
      </c>
      <c r="AT477"/>
      <c r="AU477"/>
      <c r="AV477"/>
      <c r="AW477"/>
      <c r="AX477">
        <v>3.34</v>
      </c>
      <c r="AY477">
        <v>3.34</v>
      </c>
      <c r="AZ477">
        <v>54</v>
      </c>
      <c r="BA477"/>
      <c r="BB477"/>
      <c r="BC477"/>
      <c r="BD477">
        <v>78.5</v>
      </c>
      <c r="BE477"/>
      <c r="BF477">
        <v>2.83</v>
      </c>
      <c r="BG477">
        <v>1.3</v>
      </c>
      <c r="BH477">
        <v>13</v>
      </c>
      <c r="BI477">
        <v>0.6</v>
      </c>
      <c r="BJ477">
        <v>0.4</v>
      </c>
      <c r="BK477">
        <v>0.4</v>
      </c>
      <c r="BM477">
        <v>5.82</v>
      </c>
      <c r="BN477">
        <v>0.7</v>
      </c>
      <c r="BO477"/>
      <c r="BP477">
        <v>0.26</v>
      </c>
      <c r="BQ477">
        <v>1.52</v>
      </c>
      <c r="BR477">
        <v>1.52</v>
      </c>
      <c r="BS477">
        <v>1.52</v>
      </c>
      <c r="BT477">
        <v>416</v>
      </c>
      <c r="BU477">
        <v>1.2</v>
      </c>
      <c r="BV477">
        <v>10.3</v>
      </c>
      <c r="BW477">
        <v>1.58</v>
      </c>
      <c r="BX477"/>
      <c r="BY477">
        <v>159</v>
      </c>
      <c r="CP477" s="49"/>
    </row>
    <row r="478" spans="2:94" x14ac:dyDescent="0.25">
      <c r="B478" t="s">
        <v>624</v>
      </c>
      <c r="C478" t="s">
        <v>119</v>
      </c>
      <c r="D478" t="s">
        <v>232</v>
      </c>
      <c r="E478" t="s">
        <v>233</v>
      </c>
      <c r="F478" s="61">
        <v>45476</v>
      </c>
      <c r="G478" s="61">
        <v>45497</v>
      </c>
      <c r="L478">
        <v>384</v>
      </c>
      <c r="Q478">
        <v>50.1</v>
      </c>
      <c r="R478">
        <v>50.1</v>
      </c>
      <c r="T478">
        <v>22</v>
      </c>
      <c r="U478">
        <v>4.82</v>
      </c>
      <c r="W478">
        <v>6.5</v>
      </c>
      <c r="X478">
        <v>3.74</v>
      </c>
      <c r="Y478">
        <v>1.67</v>
      </c>
      <c r="AB478">
        <v>27.4</v>
      </c>
      <c r="AC478">
        <v>5.39</v>
      </c>
      <c r="AE478">
        <v>3.55</v>
      </c>
      <c r="AF478"/>
      <c r="AG478">
        <v>1.1599999999999999</v>
      </c>
      <c r="AH478"/>
      <c r="AI478"/>
      <c r="AJ478">
        <v>21.3</v>
      </c>
      <c r="AK478"/>
      <c r="AL478">
        <v>0.64</v>
      </c>
      <c r="AR478">
        <v>6.68</v>
      </c>
      <c r="AS478">
        <v>25.7</v>
      </c>
      <c r="AT478"/>
      <c r="AU478"/>
      <c r="AV478"/>
      <c r="AW478"/>
      <c r="AX478">
        <v>6.33</v>
      </c>
      <c r="AY478">
        <v>6.33</v>
      </c>
      <c r="AZ478">
        <v>44.6</v>
      </c>
      <c r="BA478"/>
      <c r="BB478"/>
      <c r="BC478"/>
      <c r="BD478">
        <v>67.5</v>
      </c>
      <c r="BE478"/>
      <c r="BF478">
        <v>6.74</v>
      </c>
      <c r="BG478">
        <v>1.6</v>
      </c>
      <c r="BH478">
        <v>21.4</v>
      </c>
      <c r="BI478">
        <v>0.4</v>
      </c>
      <c r="BJ478">
        <v>0.98</v>
      </c>
      <c r="BK478">
        <v>0.98</v>
      </c>
      <c r="BM478">
        <v>5.28</v>
      </c>
      <c r="BN478">
        <v>0.59</v>
      </c>
      <c r="BO478"/>
      <c r="BP478">
        <v>0.57999999999999996</v>
      </c>
      <c r="BQ478">
        <v>1.27</v>
      </c>
      <c r="BR478">
        <v>1.27</v>
      </c>
      <c r="BS478">
        <v>1.27</v>
      </c>
      <c r="BT478">
        <v>319</v>
      </c>
      <c r="BU478">
        <v>1.2</v>
      </c>
      <c r="BV478">
        <v>24.3</v>
      </c>
      <c r="BW478">
        <v>4.42</v>
      </c>
      <c r="BX478"/>
      <c r="BY478">
        <v>140</v>
      </c>
      <c r="CP478" s="49"/>
    </row>
    <row r="479" spans="2:94" x14ac:dyDescent="0.25">
      <c r="B479" t="s">
        <v>625</v>
      </c>
      <c r="C479" t="s">
        <v>119</v>
      </c>
      <c r="D479" t="s">
        <v>232</v>
      </c>
      <c r="E479" t="s">
        <v>233</v>
      </c>
      <c r="F479" s="61">
        <v>45476</v>
      </c>
      <c r="G479" s="61">
        <v>45497</v>
      </c>
      <c r="L479">
        <v>305</v>
      </c>
      <c r="Q479">
        <v>32.700000000000003</v>
      </c>
      <c r="R479">
        <v>32.700000000000003</v>
      </c>
      <c r="T479">
        <v>22</v>
      </c>
      <c r="U479">
        <v>4.0999999999999996</v>
      </c>
      <c r="W479">
        <v>11.2</v>
      </c>
      <c r="X479">
        <v>6.22</v>
      </c>
      <c r="Y479">
        <v>3.22</v>
      </c>
      <c r="AB479">
        <v>24.4</v>
      </c>
      <c r="AC479">
        <v>11.75</v>
      </c>
      <c r="AE479">
        <v>3.31</v>
      </c>
      <c r="AF479"/>
      <c r="AG479">
        <v>2.14</v>
      </c>
      <c r="AH479"/>
      <c r="AI479"/>
      <c r="AJ479">
        <v>53.9</v>
      </c>
      <c r="AK479"/>
      <c r="AL479">
        <v>1.07</v>
      </c>
      <c r="AR479">
        <v>6.46</v>
      </c>
      <c r="AS479">
        <v>56.9</v>
      </c>
      <c r="AT479"/>
      <c r="AU479"/>
      <c r="AV479"/>
      <c r="AW479"/>
      <c r="AX479">
        <v>16.25</v>
      </c>
      <c r="AY479">
        <v>16.25</v>
      </c>
      <c r="AZ479">
        <v>52.4</v>
      </c>
      <c r="BA479"/>
      <c r="BB479"/>
      <c r="BC479"/>
      <c r="BD479">
        <v>64.599999999999994</v>
      </c>
      <c r="BE479"/>
      <c r="BF479">
        <v>12.6</v>
      </c>
      <c r="BG479">
        <v>1.1000000000000001</v>
      </c>
      <c r="BH479">
        <v>25</v>
      </c>
      <c r="BI479">
        <v>0.4</v>
      </c>
      <c r="BJ479">
        <v>1.74</v>
      </c>
      <c r="BK479">
        <v>1.74</v>
      </c>
      <c r="BM479">
        <v>4.2</v>
      </c>
      <c r="BN479">
        <v>0.51</v>
      </c>
      <c r="BO479"/>
      <c r="BP479">
        <v>1.02</v>
      </c>
      <c r="BQ479">
        <v>0.86</v>
      </c>
      <c r="BR479">
        <v>0.86</v>
      </c>
      <c r="BS479">
        <v>0.86</v>
      </c>
      <c r="BT479">
        <v>238</v>
      </c>
      <c r="BU479">
        <v>1.3</v>
      </c>
      <c r="BV479">
        <v>48.3</v>
      </c>
      <c r="BW479">
        <v>6.71</v>
      </c>
      <c r="BX479"/>
      <c r="BY479">
        <v>120</v>
      </c>
      <c r="CP479" s="49"/>
    </row>
    <row r="480" spans="2:94" x14ac:dyDescent="0.25">
      <c r="B480" t="s">
        <v>626</v>
      </c>
      <c r="C480" t="s">
        <v>119</v>
      </c>
      <c r="D480" t="s">
        <v>232</v>
      </c>
      <c r="E480" t="s">
        <v>233</v>
      </c>
      <c r="F480" s="61">
        <v>45476</v>
      </c>
      <c r="G480" s="61">
        <v>45497</v>
      </c>
      <c r="L480">
        <v>376</v>
      </c>
      <c r="Q480">
        <v>29</v>
      </c>
      <c r="R480">
        <v>29</v>
      </c>
      <c r="T480">
        <v>30</v>
      </c>
      <c r="U480">
        <v>3.47</v>
      </c>
      <c r="W480">
        <v>9.01</v>
      </c>
      <c r="X480">
        <v>5.39</v>
      </c>
      <c r="Y480">
        <v>2.93</v>
      </c>
      <c r="AB480">
        <v>24.1</v>
      </c>
      <c r="AC480">
        <v>8.4700000000000006</v>
      </c>
      <c r="AE480">
        <v>3.21</v>
      </c>
      <c r="AF480"/>
      <c r="AG480">
        <v>2.08</v>
      </c>
      <c r="AH480"/>
      <c r="AI480"/>
      <c r="AJ480">
        <v>38.700000000000003</v>
      </c>
      <c r="AK480"/>
      <c r="AL480">
        <v>1.02</v>
      </c>
      <c r="AR480">
        <v>6.6</v>
      </c>
      <c r="AS480">
        <v>43</v>
      </c>
      <c r="AT480"/>
      <c r="AU480"/>
      <c r="AV480"/>
      <c r="AW480"/>
      <c r="AX480">
        <v>10.7</v>
      </c>
      <c r="AY480">
        <v>10.7</v>
      </c>
      <c r="AZ480">
        <v>56.7</v>
      </c>
      <c r="BA480"/>
      <c r="BB480"/>
      <c r="BC480"/>
      <c r="BD480">
        <v>58.8</v>
      </c>
      <c r="BE480"/>
      <c r="BF480">
        <v>9.43</v>
      </c>
      <c r="BG480">
        <v>1.3</v>
      </c>
      <c r="BH480">
        <v>47.5</v>
      </c>
      <c r="BI480">
        <v>0.4</v>
      </c>
      <c r="BJ480">
        <v>1.31</v>
      </c>
      <c r="BK480">
        <v>1.31</v>
      </c>
      <c r="BM480">
        <v>4.38</v>
      </c>
      <c r="BN480">
        <v>0.6</v>
      </c>
      <c r="BO480"/>
      <c r="BP480">
        <v>0.86</v>
      </c>
      <c r="BQ480">
        <v>1.19</v>
      </c>
      <c r="BR480">
        <v>1.19</v>
      </c>
      <c r="BS480">
        <v>1.19</v>
      </c>
      <c r="BT480">
        <v>294</v>
      </c>
      <c r="BU480">
        <v>3.1</v>
      </c>
      <c r="BV480">
        <v>37.6</v>
      </c>
      <c r="BW480">
        <v>6.37</v>
      </c>
      <c r="BX480"/>
      <c r="BY480">
        <v>124</v>
      </c>
      <c r="CP480" s="49"/>
    </row>
    <row r="481" spans="2:94" ht="13" x14ac:dyDescent="0.25">
      <c r="B481" s="50"/>
      <c r="C481" s="53"/>
      <c r="D481" s="53"/>
      <c r="E481" s="50"/>
      <c r="F481" s="48"/>
      <c r="G481" s="48"/>
      <c r="CP481" s="49"/>
    </row>
    <row r="482" spans="2:94" ht="13" x14ac:dyDescent="0.25">
      <c r="B482" s="50"/>
      <c r="C482" s="53"/>
      <c r="D482" s="53"/>
      <c r="E482" s="50"/>
      <c r="F482" s="48"/>
      <c r="G482" s="48"/>
      <c r="CP482" s="49"/>
    </row>
    <row r="483" spans="2:94" ht="13" x14ac:dyDescent="0.25">
      <c r="B483" s="50"/>
      <c r="C483" s="53"/>
      <c r="D483" s="53"/>
      <c r="E483" s="50"/>
      <c r="F483" s="48"/>
      <c r="G483" s="48"/>
      <c r="CP483" s="49"/>
    </row>
    <row r="484" spans="2:94" ht="13" x14ac:dyDescent="0.25">
      <c r="B484" s="50"/>
      <c r="C484" s="53"/>
      <c r="D484" s="53"/>
      <c r="E484" s="50"/>
      <c r="F484" s="48"/>
      <c r="G484" s="48"/>
      <c r="CP484" s="49"/>
    </row>
    <row r="485" spans="2:94" ht="13" x14ac:dyDescent="0.25">
      <c r="B485" s="50"/>
      <c r="C485" s="53"/>
      <c r="D485" s="53"/>
      <c r="E485" s="50"/>
      <c r="F485" s="48"/>
      <c r="G485" s="48"/>
      <c r="CP485" s="49"/>
    </row>
    <row r="486" spans="2:94" ht="13" x14ac:dyDescent="0.25">
      <c r="B486" s="50"/>
      <c r="C486" s="53"/>
      <c r="D486" s="53"/>
      <c r="E486" s="50"/>
      <c r="F486" s="48"/>
      <c r="G486" s="48"/>
      <c r="CP486" s="49"/>
    </row>
    <row r="487" spans="2:94" ht="13" x14ac:dyDescent="0.25">
      <c r="B487" s="50"/>
      <c r="C487" s="53"/>
      <c r="D487" s="53"/>
      <c r="E487" s="50"/>
      <c r="F487" s="48"/>
      <c r="G487" s="48"/>
      <c r="CP487" s="49"/>
    </row>
    <row r="488" spans="2:94" ht="13" x14ac:dyDescent="0.25">
      <c r="B488" s="50"/>
      <c r="C488" s="53"/>
      <c r="D488" s="53"/>
      <c r="E488" s="50"/>
      <c r="F488" s="48"/>
      <c r="G488" s="48"/>
      <c r="CP488" s="49"/>
    </row>
    <row r="489" spans="2:94" ht="13" x14ac:dyDescent="0.25">
      <c r="B489" s="50"/>
      <c r="C489" s="53"/>
      <c r="D489" s="53"/>
      <c r="E489" s="50"/>
      <c r="F489" s="48"/>
      <c r="G489" s="48"/>
      <c r="CP489" s="49"/>
    </row>
    <row r="490" spans="2:94" ht="13" x14ac:dyDescent="0.25">
      <c r="B490" s="50"/>
      <c r="C490" s="53"/>
      <c r="D490" s="53"/>
      <c r="E490" s="50"/>
      <c r="F490" s="48"/>
      <c r="G490" s="48"/>
      <c r="CP490" s="49"/>
    </row>
    <row r="491" spans="2:94" ht="13" x14ac:dyDescent="0.25">
      <c r="B491" s="50"/>
      <c r="C491" s="53"/>
      <c r="D491" s="53"/>
      <c r="E491" s="50"/>
      <c r="F491" s="48"/>
      <c r="G491" s="48"/>
      <c r="CP491" s="49"/>
    </row>
    <row r="492" spans="2:94" ht="13" x14ac:dyDescent="0.25">
      <c r="B492" s="50"/>
      <c r="C492" s="53"/>
      <c r="D492" s="53"/>
      <c r="E492" s="50"/>
      <c r="F492" s="48"/>
      <c r="G492" s="48"/>
      <c r="CP492" s="49"/>
    </row>
    <row r="493" spans="2:94" ht="13" x14ac:dyDescent="0.25">
      <c r="B493" s="50"/>
      <c r="C493" s="53"/>
      <c r="D493" s="53"/>
      <c r="E493" s="50"/>
      <c r="F493" s="48"/>
      <c r="G493" s="48"/>
      <c r="CP493" s="49"/>
    </row>
    <row r="494" spans="2:94" ht="13" x14ac:dyDescent="0.25">
      <c r="B494" s="50"/>
      <c r="C494" s="53"/>
      <c r="D494" s="53"/>
      <c r="E494" s="50"/>
      <c r="F494" s="48"/>
      <c r="G494" s="48"/>
      <c r="CP494" s="49"/>
    </row>
    <row r="495" spans="2:94" ht="13" x14ac:dyDescent="0.25">
      <c r="B495" s="50"/>
      <c r="C495" s="53"/>
      <c r="D495" s="53"/>
      <c r="E495" s="50"/>
      <c r="F495" s="48"/>
      <c r="G495" s="48"/>
      <c r="CP495" s="49"/>
    </row>
    <row r="496" spans="2:94" ht="13" x14ac:dyDescent="0.25">
      <c r="B496" s="50"/>
      <c r="C496" s="53"/>
      <c r="D496" s="53"/>
      <c r="E496" s="50"/>
      <c r="F496" s="48"/>
      <c r="G496" s="48"/>
      <c r="CP496" s="49"/>
    </row>
    <row r="497" spans="2:94" ht="13" x14ac:dyDescent="0.25">
      <c r="B497" s="50"/>
      <c r="C497" s="53"/>
      <c r="D497" s="53"/>
      <c r="E497" s="50"/>
      <c r="F497" s="48"/>
      <c r="G497" s="48"/>
      <c r="CP497" s="49"/>
    </row>
    <row r="498" spans="2:94" ht="13" x14ac:dyDescent="0.25">
      <c r="B498" s="50"/>
      <c r="C498" s="53"/>
      <c r="D498" s="53"/>
      <c r="E498" s="50"/>
      <c r="F498" s="48"/>
      <c r="G498" s="48"/>
      <c r="CP498" s="49"/>
    </row>
    <row r="499" spans="2:94" ht="13" x14ac:dyDescent="0.25">
      <c r="B499" s="50"/>
      <c r="C499" s="53"/>
      <c r="D499" s="53"/>
      <c r="E499" s="50"/>
      <c r="F499" s="48"/>
      <c r="G499" s="48"/>
      <c r="CP499" s="49"/>
    </row>
    <row r="500" spans="2:94" ht="13" x14ac:dyDescent="0.25">
      <c r="B500" s="50"/>
      <c r="C500" s="53"/>
      <c r="D500" s="53"/>
      <c r="E500" s="50"/>
      <c r="F500" s="48"/>
      <c r="G500" s="48"/>
      <c r="CP500" s="49"/>
    </row>
    <row r="501" spans="2:94" ht="13" x14ac:dyDescent="0.25">
      <c r="B501" s="50"/>
      <c r="C501" s="53"/>
      <c r="D501" s="53"/>
      <c r="E501" s="50"/>
      <c r="F501" s="48"/>
      <c r="G501" s="48"/>
      <c r="CP501" s="49"/>
    </row>
    <row r="502" spans="2:94" ht="13" x14ac:dyDescent="0.25">
      <c r="B502" s="50"/>
      <c r="C502" s="53"/>
      <c r="D502" s="53"/>
      <c r="E502" s="50"/>
      <c r="F502" s="48"/>
      <c r="G502" s="48"/>
      <c r="CP502" s="49"/>
    </row>
    <row r="503" spans="2:94" ht="13" x14ac:dyDescent="0.25">
      <c r="B503" s="50"/>
      <c r="C503" s="53"/>
      <c r="D503" s="53"/>
      <c r="E503" s="50"/>
      <c r="F503" s="48"/>
      <c r="G503" s="48"/>
      <c r="CP503" s="49"/>
    </row>
    <row r="504" spans="2:94" ht="13" x14ac:dyDescent="0.25">
      <c r="B504" s="50"/>
      <c r="C504" s="53"/>
      <c r="D504" s="53"/>
      <c r="E504" s="50"/>
      <c r="F504" s="48"/>
      <c r="G504" s="48"/>
      <c r="CP504" s="49"/>
    </row>
    <row r="505" spans="2:94" ht="13" x14ac:dyDescent="0.25">
      <c r="B505" s="50"/>
      <c r="C505" s="53"/>
      <c r="D505" s="53"/>
      <c r="E505" s="50"/>
      <c r="F505" s="48"/>
      <c r="G505" s="48"/>
      <c r="CP505" s="49"/>
    </row>
    <row r="506" spans="2:94" ht="13" x14ac:dyDescent="0.25">
      <c r="B506" s="50"/>
      <c r="C506" s="53"/>
      <c r="D506" s="53"/>
      <c r="E506" s="50"/>
      <c r="F506" s="48"/>
      <c r="G506" s="48"/>
      <c r="CP506" s="49"/>
    </row>
    <row r="507" spans="2:94" ht="13" x14ac:dyDescent="0.25">
      <c r="B507" s="50"/>
      <c r="C507" s="53"/>
      <c r="D507" s="53"/>
      <c r="E507" s="50"/>
      <c r="F507" s="48"/>
      <c r="G507" s="48"/>
      <c r="CP507" s="49"/>
    </row>
    <row r="508" spans="2:94" ht="13" x14ac:dyDescent="0.25">
      <c r="B508" s="50"/>
      <c r="C508" s="53"/>
      <c r="D508" s="53"/>
      <c r="E508" s="50"/>
      <c r="F508" s="48"/>
      <c r="G508" s="48"/>
      <c r="CP508" s="49"/>
    </row>
    <row r="509" spans="2:94" ht="13" x14ac:dyDescent="0.25">
      <c r="B509" s="50"/>
      <c r="C509" s="53"/>
      <c r="D509" s="53"/>
      <c r="E509" s="50"/>
      <c r="F509" s="48"/>
      <c r="G509" s="48"/>
      <c r="CP509" s="49"/>
    </row>
    <row r="510" spans="2:94" ht="13" x14ac:dyDescent="0.25">
      <c r="B510" s="50"/>
      <c r="C510" s="53"/>
      <c r="D510" s="53"/>
      <c r="E510" s="50"/>
      <c r="F510" s="48"/>
      <c r="G510" s="48"/>
      <c r="CP510" s="49"/>
    </row>
    <row r="511" spans="2:94" ht="13" x14ac:dyDescent="0.25">
      <c r="B511" s="50"/>
      <c r="C511" s="53"/>
      <c r="D511" s="53"/>
      <c r="E511" s="50"/>
      <c r="F511" s="48"/>
      <c r="G511" s="48"/>
      <c r="CP511" s="49"/>
    </row>
    <row r="512" spans="2:94" ht="13" x14ac:dyDescent="0.25">
      <c r="B512" s="50"/>
      <c r="C512" s="53"/>
      <c r="D512" s="53"/>
      <c r="E512" s="50"/>
      <c r="F512" s="48"/>
      <c r="G512" s="48"/>
      <c r="CP512" s="49"/>
    </row>
    <row r="513" spans="2:94" ht="13" x14ac:dyDescent="0.25">
      <c r="B513" s="50"/>
      <c r="C513" s="53"/>
      <c r="D513" s="53"/>
      <c r="E513" s="50"/>
      <c r="F513" s="48"/>
      <c r="G513" s="48"/>
      <c r="CP513" s="49"/>
    </row>
    <row r="514" spans="2:94" ht="13" x14ac:dyDescent="0.25">
      <c r="B514" s="50"/>
      <c r="C514" s="53"/>
      <c r="D514" s="53"/>
      <c r="E514" s="50"/>
      <c r="F514" s="48"/>
      <c r="G514" s="48"/>
      <c r="CP514" s="49"/>
    </row>
    <row r="515" spans="2:94" ht="13" x14ac:dyDescent="0.25">
      <c r="B515" s="50"/>
      <c r="C515" s="53"/>
      <c r="D515" s="53"/>
      <c r="E515" s="50"/>
      <c r="F515" s="48"/>
      <c r="G515" s="48"/>
      <c r="CP515" s="49"/>
    </row>
    <row r="516" spans="2:94" ht="13" x14ac:dyDescent="0.25">
      <c r="B516" s="50"/>
      <c r="C516" s="53"/>
      <c r="D516" s="53"/>
      <c r="E516" s="50"/>
      <c r="F516" s="48"/>
      <c r="G516" s="48"/>
      <c r="CP516" s="49"/>
    </row>
    <row r="517" spans="2:94" ht="13" x14ac:dyDescent="0.25">
      <c r="B517" s="50"/>
      <c r="C517" s="53"/>
      <c r="D517" s="53"/>
      <c r="E517" s="50"/>
      <c r="F517" s="48"/>
      <c r="G517" s="48"/>
      <c r="CP517" s="49"/>
    </row>
    <row r="518" spans="2:94" ht="13" x14ac:dyDescent="0.25">
      <c r="B518" s="50"/>
      <c r="C518" s="53"/>
      <c r="D518" s="53"/>
      <c r="E518" s="50"/>
      <c r="F518" s="48"/>
      <c r="G518" s="48"/>
      <c r="CP518" s="49"/>
    </row>
    <row r="519" spans="2:94" ht="13" x14ac:dyDescent="0.25">
      <c r="B519" s="50"/>
      <c r="C519" s="53"/>
      <c r="D519" s="53"/>
      <c r="E519" s="50"/>
      <c r="F519" s="48"/>
      <c r="G519" s="48"/>
      <c r="CP519" s="49"/>
    </row>
    <row r="520" spans="2:94" ht="13" x14ac:dyDescent="0.25">
      <c r="B520" s="50"/>
      <c r="C520" s="53"/>
      <c r="D520" s="53"/>
      <c r="E520" s="50"/>
      <c r="F520" s="48"/>
      <c r="G520" s="48"/>
      <c r="CP520" s="49"/>
    </row>
    <row r="521" spans="2:94" ht="13" x14ac:dyDescent="0.25">
      <c r="B521" s="50"/>
      <c r="C521" s="53"/>
      <c r="D521" s="53"/>
      <c r="E521" s="50"/>
      <c r="F521" s="48"/>
      <c r="G521" s="48"/>
      <c r="CP521" s="49"/>
    </row>
    <row r="522" spans="2:94" ht="13" x14ac:dyDescent="0.25">
      <c r="B522" s="50"/>
      <c r="C522" s="53"/>
      <c r="D522" s="53"/>
      <c r="E522" s="50"/>
      <c r="F522" s="48"/>
      <c r="G522" s="48"/>
      <c r="CP522" s="49"/>
    </row>
    <row r="523" spans="2:94" ht="13" x14ac:dyDescent="0.25">
      <c r="B523" s="50"/>
      <c r="C523" s="53"/>
      <c r="D523" s="53"/>
      <c r="E523" s="50"/>
      <c r="F523" s="48"/>
      <c r="G523" s="48"/>
      <c r="CP523" s="49"/>
    </row>
    <row r="524" spans="2:94" ht="13" x14ac:dyDescent="0.25">
      <c r="B524" s="50"/>
      <c r="C524" s="53"/>
      <c r="D524" s="53"/>
      <c r="E524" s="50"/>
      <c r="F524" s="48"/>
      <c r="G524" s="48"/>
      <c r="CP524" s="49"/>
    </row>
    <row r="525" spans="2:94" ht="13" x14ac:dyDescent="0.25">
      <c r="B525" s="50"/>
      <c r="C525" s="53"/>
      <c r="D525" s="53"/>
      <c r="E525" s="50"/>
      <c r="F525" s="48"/>
      <c r="G525" s="48"/>
      <c r="CP525" s="49"/>
    </row>
    <row r="526" spans="2:94" ht="13" x14ac:dyDescent="0.25">
      <c r="B526" s="50"/>
      <c r="C526" s="53"/>
      <c r="D526" s="53"/>
      <c r="E526" s="50"/>
      <c r="F526" s="48"/>
      <c r="G526" s="48"/>
      <c r="CP526" s="49"/>
    </row>
    <row r="527" spans="2:94" ht="13" x14ac:dyDescent="0.25">
      <c r="B527" s="50"/>
      <c r="C527" s="53"/>
      <c r="D527" s="53"/>
      <c r="E527" s="50"/>
      <c r="F527" s="48"/>
      <c r="G527" s="48"/>
      <c r="CP527" s="49"/>
    </row>
    <row r="528" spans="2:94" ht="13" x14ac:dyDescent="0.25">
      <c r="B528" s="50"/>
      <c r="C528" s="53"/>
      <c r="D528" s="53"/>
      <c r="E528" s="50"/>
      <c r="F528" s="48"/>
      <c r="G528" s="48"/>
      <c r="CP528" s="49"/>
    </row>
    <row r="529" spans="2:94" ht="13" x14ac:dyDescent="0.25">
      <c r="B529" s="50"/>
      <c r="C529" s="53"/>
      <c r="D529" s="53"/>
      <c r="E529" s="50"/>
      <c r="F529" s="48"/>
      <c r="G529" s="48"/>
      <c r="CP529" s="49"/>
    </row>
    <row r="530" spans="2:94" ht="13" x14ac:dyDescent="0.25">
      <c r="B530" s="50"/>
      <c r="C530" s="53"/>
      <c r="D530" s="53"/>
      <c r="E530" s="50"/>
      <c r="F530" s="48"/>
      <c r="G530" s="48"/>
      <c r="CP530" s="49"/>
    </row>
    <row r="531" spans="2:94" ht="13" x14ac:dyDescent="0.25">
      <c r="B531" s="50"/>
      <c r="C531" s="53"/>
      <c r="D531" s="53"/>
      <c r="E531" s="50"/>
      <c r="F531" s="48"/>
      <c r="G531" s="48"/>
      <c r="CP531" s="49"/>
    </row>
    <row r="532" spans="2:94" ht="13" x14ac:dyDescent="0.25">
      <c r="B532" s="50"/>
      <c r="C532" s="53"/>
      <c r="D532" s="53"/>
      <c r="E532" s="50"/>
      <c r="F532" s="48"/>
      <c r="G532" s="48"/>
      <c r="CP532" s="49"/>
    </row>
    <row r="533" spans="2:94" ht="13" x14ac:dyDescent="0.25">
      <c r="B533" s="50"/>
      <c r="C533" s="53"/>
      <c r="D533" s="53"/>
      <c r="E533" s="50"/>
      <c r="F533" s="48"/>
      <c r="G533" s="48"/>
      <c r="CP533" s="49"/>
    </row>
    <row r="534" spans="2:94" ht="13" x14ac:dyDescent="0.25">
      <c r="B534" s="50"/>
      <c r="C534" s="53"/>
      <c r="D534" s="53"/>
      <c r="E534" s="50"/>
      <c r="F534" s="48"/>
      <c r="G534" s="48"/>
      <c r="CP534" s="49"/>
    </row>
    <row r="535" spans="2:94" ht="13" x14ac:dyDescent="0.25">
      <c r="B535" s="50"/>
      <c r="C535" s="53"/>
      <c r="D535" s="53"/>
      <c r="E535" s="50"/>
      <c r="F535" s="48"/>
      <c r="G535" s="48"/>
      <c r="CP535" s="49"/>
    </row>
    <row r="536" spans="2:94" ht="13" x14ac:dyDescent="0.25">
      <c r="B536" s="50"/>
      <c r="C536" s="53"/>
      <c r="D536" s="53"/>
      <c r="E536" s="50"/>
      <c r="F536" s="48"/>
      <c r="G536" s="48"/>
      <c r="CP536" s="49"/>
    </row>
    <row r="537" spans="2:94" ht="13" x14ac:dyDescent="0.25">
      <c r="B537" s="50"/>
      <c r="C537" s="53"/>
      <c r="D537" s="53"/>
      <c r="E537" s="50"/>
      <c r="F537" s="48"/>
      <c r="G537" s="48"/>
      <c r="CP537" s="49"/>
    </row>
    <row r="538" spans="2:94" ht="13" x14ac:dyDescent="0.25">
      <c r="B538" s="50"/>
      <c r="C538" s="53"/>
      <c r="D538" s="53"/>
      <c r="E538" s="50"/>
      <c r="F538" s="48"/>
      <c r="G538" s="48"/>
      <c r="CP538" s="49"/>
    </row>
    <row r="539" spans="2:94" ht="13" x14ac:dyDescent="0.25">
      <c r="B539" s="50"/>
      <c r="C539" s="53"/>
      <c r="D539" s="53"/>
      <c r="E539" s="50"/>
      <c r="F539" s="48"/>
      <c r="G539" s="48"/>
      <c r="CP539" s="49"/>
    </row>
    <row r="540" spans="2:94" ht="13" x14ac:dyDescent="0.25">
      <c r="B540" s="50"/>
      <c r="C540" s="53"/>
      <c r="D540" s="53"/>
      <c r="E540" s="50"/>
      <c r="F540" s="48"/>
      <c r="G540" s="48"/>
      <c r="CP540" s="49"/>
    </row>
    <row r="541" spans="2:94" ht="13" x14ac:dyDescent="0.25">
      <c r="B541" s="50"/>
      <c r="C541" s="53"/>
      <c r="D541" s="53"/>
      <c r="E541" s="50"/>
      <c r="F541" s="48"/>
      <c r="G541" s="48"/>
      <c r="CP541" s="49"/>
    </row>
    <row r="542" spans="2:94" ht="13" x14ac:dyDescent="0.25">
      <c r="B542" s="50"/>
      <c r="C542" s="53"/>
      <c r="D542" s="53"/>
      <c r="E542" s="50"/>
      <c r="F542" s="48"/>
      <c r="G542" s="48"/>
      <c r="CP542" s="49"/>
    </row>
    <row r="543" spans="2:94" ht="13" x14ac:dyDescent="0.25">
      <c r="B543" s="50"/>
      <c r="C543" s="53"/>
      <c r="D543" s="53"/>
      <c r="E543" s="50"/>
      <c r="F543" s="48"/>
      <c r="G543" s="48"/>
      <c r="CP543" s="49"/>
    </row>
    <row r="544" spans="2:94" ht="13" x14ac:dyDescent="0.25">
      <c r="B544" s="50"/>
      <c r="C544" s="53"/>
      <c r="D544" s="53"/>
      <c r="E544" s="50"/>
      <c r="F544" s="48"/>
      <c r="G544" s="48"/>
      <c r="CP544" s="49"/>
    </row>
    <row r="545" spans="2:94" ht="13" x14ac:dyDescent="0.25">
      <c r="B545" s="50"/>
      <c r="C545" s="53"/>
      <c r="D545" s="53"/>
      <c r="E545" s="50"/>
      <c r="F545" s="48"/>
      <c r="G545" s="48"/>
      <c r="CP545" s="49"/>
    </row>
    <row r="546" spans="2:94" ht="13" x14ac:dyDescent="0.25">
      <c r="B546" s="50"/>
      <c r="C546" s="53"/>
      <c r="D546" s="53"/>
      <c r="E546" s="50"/>
      <c r="F546" s="48"/>
      <c r="G546" s="48"/>
      <c r="CP546" s="49"/>
    </row>
    <row r="547" spans="2:94" ht="13" x14ac:dyDescent="0.25">
      <c r="B547" s="50"/>
      <c r="C547" s="53"/>
      <c r="D547" s="53"/>
      <c r="E547" s="50"/>
      <c r="F547" s="48"/>
      <c r="G547" s="48"/>
      <c r="CP547" s="49"/>
    </row>
    <row r="548" spans="2:94" ht="13" x14ac:dyDescent="0.25">
      <c r="B548" s="50"/>
      <c r="C548" s="53"/>
      <c r="D548" s="53"/>
      <c r="E548" s="50"/>
      <c r="F548" s="48"/>
      <c r="G548" s="48"/>
      <c r="CP548" s="49"/>
    </row>
    <row r="549" spans="2:94" ht="13" x14ac:dyDescent="0.25">
      <c r="B549" s="50"/>
      <c r="C549" s="53"/>
      <c r="D549" s="53"/>
      <c r="E549" s="50"/>
      <c r="F549" s="48"/>
      <c r="G549" s="48"/>
      <c r="CP549" s="49"/>
    </row>
    <row r="550" spans="2:94" ht="13" x14ac:dyDescent="0.25">
      <c r="B550" s="50"/>
      <c r="C550" s="53"/>
      <c r="D550" s="53"/>
      <c r="E550" s="50"/>
      <c r="F550" s="48"/>
      <c r="G550" s="48"/>
      <c r="CP550" s="49"/>
    </row>
    <row r="551" spans="2:94" ht="13" x14ac:dyDescent="0.25">
      <c r="B551" s="50"/>
      <c r="C551" s="53"/>
      <c r="D551" s="53"/>
      <c r="E551" s="50"/>
      <c r="F551" s="48"/>
      <c r="G551" s="48"/>
      <c r="CP551" s="49"/>
    </row>
    <row r="552" spans="2:94" ht="13" x14ac:dyDescent="0.25">
      <c r="B552" s="50"/>
      <c r="C552" s="53"/>
      <c r="D552" s="53"/>
      <c r="E552" s="50"/>
      <c r="F552" s="48"/>
      <c r="G552" s="48"/>
      <c r="CP552" s="49"/>
    </row>
    <row r="553" spans="2:94" ht="13" x14ac:dyDescent="0.25">
      <c r="B553" s="50"/>
      <c r="C553" s="53"/>
      <c r="D553" s="53"/>
      <c r="E553" s="50"/>
      <c r="F553" s="48"/>
      <c r="G553" s="48"/>
      <c r="CP553" s="49"/>
    </row>
    <row r="554" spans="2:94" ht="13" x14ac:dyDescent="0.25">
      <c r="B554" s="50"/>
      <c r="C554" s="53"/>
      <c r="D554" s="53"/>
      <c r="E554" s="50"/>
      <c r="F554" s="48"/>
      <c r="G554" s="48"/>
      <c r="CP554" s="49"/>
    </row>
    <row r="555" spans="2:94" ht="13" x14ac:dyDescent="0.25">
      <c r="B555" s="50"/>
      <c r="C555" s="53"/>
      <c r="D555" s="53"/>
      <c r="E555" s="50"/>
      <c r="F555" s="48"/>
      <c r="G555" s="48"/>
      <c r="CP555" s="49"/>
    </row>
    <row r="556" spans="2:94" ht="13" x14ac:dyDescent="0.25">
      <c r="B556" s="50"/>
      <c r="C556" s="53"/>
      <c r="D556" s="53"/>
      <c r="E556" s="50"/>
      <c r="F556" s="48"/>
      <c r="G556" s="48"/>
      <c r="CP556" s="49"/>
    </row>
    <row r="557" spans="2:94" ht="13" x14ac:dyDescent="0.25">
      <c r="B557" s="50"/>
      <c r="C557" s="53"/>
      <c r="D557" s="53"/>
      <c r="E557" s="50"/>
      <c r="F557" s="48"/>
      <c r="G557" s="48"/>
      <c r="CP557" s="49"/>
    </row>
    <row r="558" spans="2:94" ht="13" x14ac:dyDescent="0.25">
      <c r="B558" s="50"/>
      <c r="C558" s="53"/>
      <c r="D558" s="53"/>
      <c r="E558" s="50"/>
      <c r="F558" s="48"/>
      <c r="G558" s="48"/>
      <c r="CP558" s="49"/>
    </row>
    <row r="559" spans="2:94" ht="13" x14ac:dyDescent="0.25">
      <c r="B559" s="50"/>
      <c r="C559" s="53"/>
      <c r="D559" s="53"/>
      <c r="E559" s="50"/>
      <c r="F559" s="48"/>
      <c r="G559" s="48"/>
      <c r="CP559" s="49"/>
    </row>
    <row r="560" spans="2:94" ht="13" x14ac:dyDescent="0.25">
      <c r="B560" s="50"/>
      <c r="C560" s="53"/>
      <c r="D560" s="53"/>
      <c r="E560" s="50"/>
      <c r="F560" s="48"/>
      <c r="G560" s="48"/>
      <c r="CP560" s="49"/>
    </row>
    <row r="561" spans="2:94" ht="13" x14ac:dyDescent="0.25">
      <c r="B561" s="50"/>
      <c r="C561" s="53"/>
      <c r="D561" s="53"/>
      <c r="E561" s="50"/>
      <c r="F561" s="48"/>
      <c r="G561" s="48"/>
      <c r="CP561" s="49"/>
    </row>
    <row r="562" spans="2:94" ht="13" x14ac:dyDescent="0.25">
      <c r="B562" s="50"/>
      <c r="C562" s="53"/>
      <c r="D562" s="53"/>
      <c r="E562" s="50"/>
      <c r="F562" s="48"/>
      <c r="G562" s="48"/>
      <c r="CP562" s="49"/>
    </row>
    <row r="563" spans="2:94" ht="13" x14ac:dyDescent="0.25">
      <c r="B563" s="50"/>
      <c r="C563" s="53"/>
      <c r="D563" s="53"/>
      <c r="E563" s="50"/>
      <c r="F563" s="48"/>
      <c r="G563" s="48"/>
      <c r="CP563" s="49"/>
    </row>
    <row r="564" spans="2:94" ht="13" x14ac:dyDescent="0.25">
      <c r="B564" s="50"/>
      <c r="C564" s="53"/>
      <c r="D564" s="53"/>
      <c r="E564" s="50"/>
      <c r="F564" s="48"/>
      <c r="G564" s="48"/>
      <c r="CP564" s="49"/>
    </row>
    <row r="565" spans="2:94" ht="13" x14ac:dyDescent="0.25">
      <c r="B565" s="50"/>
      <c r="C565" s="53"/>
      <c r="D565" s="53"/>
      <c r="E565" s="50"/>
      <c r="F565" s="48"/>
      <c r="G565" s="48"/>
      <c r="CP565" s="49"/>
    </row>
    <row r="566" spans="2:94" ht="13" x14ac:dyDescent="0.25">
      <c r="B566" s="50"/>
      <c r="C566" s="53"/>
      <c r="D566" s="53"/>
      <c r="E566" s="50"/>
      <c r="F566" s="48"/>
      <c r="G566" s="48"/>
      <c r="CP566" s="49"/>
    </row>
    <row r="567" spans="2:94" ht="13" x14ac:dyDescent="0.25">
      <c r="B567" s="50"/>
      <c r="C567" s="53"/>
      <c r="D567" s="53"/>
      <c r="E567" s="50"/>
      <c r="F567" s="48"/>
      <c r="G567" s="48"/>
      <c r="CP567" s="49"/>
    </row>
    <row r="568" spans="2:94" ht="13" x14ac:dyDescent="0.25">
      <c r="B568" s="50"/>
      <c r="C568" s="53"/>
      <c r="D568" s="53"/>
      <c r="E568" s="50"/>
      <c r="F568" s="48"/>
      <c r="G568" s="48"/>
      <c r="CP568" s="49"/>
    </row>
    <row r="569" spans="2:94" ht="13" x14ac:dyDescent="0.25">
      <c r="B569" s="50"/>
      <c r="C569" s="53"/>
      <c r="D569" s="53"/>
      <c r="E569" s="50"/>
      <c r="F569" s="48"/>
      <c r="G569" s="48"/>
      <c r="CP569" s="49"/>
    </row>
    <row r="570" spans="2:94" ht="13" x14ac:dyDescent="0.25">
      <c r="B570" s="50"/>
      <c r="C570" s="53"/>
      <c r="D570" s="53"/>
      <c r="E570" s="50"/>
      <c r="F570" s="48"/>
      <c r="G570" s="48"/>
      <c r="CP570" s="49"/>
    </row>
    <row r="571" spans="2:94" ht="13" x14ac:dyDescent="0.25">
      <c r="B571" s="50"/>
      <c r="C571" s="53"/>
      <c r="D571" s="53"/>
      <c r="E571" s="50"/>
      <c r="F571" s="48"/>
      <c r="G571" s="48"/>
      <c r="CP571" s="49"/>
    </row>
    <row r="572" spans="2:94" ht="13" x14ac:dyDescent="0.25">
      <c r="B572" s="50"/>
      <c r="C572" s="53"/>
      <c r="D572" s="53"/>
      <c r="E572" s="50"/>
      <c r="F572" s="48"/>
      <c r="G572" s="48"/>
      <c r="CP572" s="49"/>
    </row>
    <row r="573" spans="2:94" ht="13" x14ac:dyDescent="0.25">
      <c r="B573" s="50"/>
      <c r="C573" s="53"/>
      <c r="D573" s="53"/>
      <c r="E573" s="50"/>
      <c r="F573" s="48"/>
      <c r="G573" s="48"/>
      <c r="CP573" s="49"/>
    </row>
    <row r="574" spans="2:94" ht="13" x14ac:dyDescent="0.25">
      <c r="B574" s="50"/>
      <c r="C574" s="53"/>
      <c r="D574" s="53"/>
      <c r="E574" s="50"/>
      <c r="F574" s="48"/>
      <c r="G574" s="48"/>
      <c r="CP574" s="49"/>
    </row>
    <row r="575" spans="2:94" ht="13" x14ac:dyDescent="0.25">
      <c r="B575" s="50"/>
      <c r="C575" s="53"/>
      <c r="D575" s="53"/>
      <c r="E575" s="50"/>
      <c r="F575" s="48"/>
      <c r="G575" s="48"/>
      <c r="CP575" s="49"/>
    </row>
    <row r="576" spans="2:94" ht="13" x14ac:dyDescent="0.25">
      <c r="B576" s="50"/>
      <c r="C576" s="53"/>
      <c r="D576" s="53"/>
      <c r="E576" s="50"/>
      <c r="F576" s="48"/>
      <c r="G576" s="48"/>
      <c r="CP576" s="49"/>
    </row>
    <row r="577" spans="2:94" ht="13" x14ac:dyDescent="0.25">
      <c r="B577" s="50"/>
      <c r="C577" s="53"/>
      <c r="D577" s="53"/>
      <c r="E577" s="50"/>
      <c r="F577" s="48"/>
      <c r="G577" s="48"/>
      <c r="CP577" s="49"/>
    </row>
    <row r="578" spans="2:94" ht="13" x14ac:dyDescent="0.25">
      <c r="B578" s="50"/>
      <c r="C578" s="53"/>
      <c r="D578" s="53"/>
      <c r="E578" s="50"/>
      <c r="F578" s="48"/>
      <c r="G578" s="48"/>
      <c r="CP578" s="49"/>
    </row>
    <row r="579" spans="2:94" ht="13" x14ac:dyDescent="0.25">
      <c r="B579" s="50"/>
      <c r="C579" s="53"/>
      <c r="D579" s="53"/>
      <c r="E579" s="50"/>
      <c r="F579" s="48"/>
      <c r="G579" s="48"/>
      <c r="CP579" s="49"/>
    </row>
    <row r="580" spans="2:94" ht="13" x14ac:dyDescent="0.25">
      <c r="B580" s="50"/>
      <c r="C580" s="53"/>
      <c r="D580" s="53"/>
      <c r="E580" s="50"/>
      <c r="F580" s="48"/>
      <c r="G580" s="48"/>
      <c r="CP580" s="49"/>
    </row>
    <row r="581" spans="2:94" ht="13" x14ac:dyDescent="0.25">
      <c r="B581" s="50"/>
      <c r="C581" s="53"/>
      <c r="D581" s="53"/>
      <c r="E581" s="50"/>
      <c r="F581" s="48"/>
      <c r="G581" s="48"/>
      <c r="CP581" s="49"/>
    </row>
    <row r="582" spans="2:94" ht="13" x14ac:dyDescent="0.25">
      <c r="B582" s="50"/>
      <c r="C582" s="53"/>
      <c r="D582" s="53"/>
      <c r="E582" s="50"/>
      <c r="F582" s="48"/>
      <c r="G582" s="48"/>
      <c r="CP582" s="49"/>
    </row>
    <row r="583" spans="2:94" ht="13" x14ac:dyDescent="0.25">
      <c r="B583" s="50"/>
      <c r="C583" s="53"/>
      <c r="D583" s="53"/>
      <c r="E583" s="50"/>
      <c r="F583" s="48"/>
      <c r="G583" s="48"/>
      <c r="CP583" s="49"/>
    </row>
    <row r="584" spans="2:94" ht="13" x14ac:dyDescent="0.25">
      <c r="B584" s="50"/>
      <c r="C584" s="53"/>
      <c r="D584" s="53"/>
      <c r="E584" s="50"/>
      <c r="F584" s="48"/>
      <c r="G584" s="48"/>
      <c r="CP584" s="49"/>
    </row>
    <row r="585" spans="2:94" ht="13" x14ac:dyDescent="0.25">
      <c r="B585" s="50"/>
      <c r="C585" s="53"/>
      <c r="D585" s="53"/>
      <c r="E585" s="50"/>
      <c r="F585" s="48"/>
      <c r="G585" s="48"/>
      <c r="CP585" s="49"/>
    </row>
    <row r="586" spans="2:94" ht="13" x14ac:dyDescent="0.25">
      <c r="B586" s="50"/>
      <c r="C586" s="53"/>
      <c r="D586" s="53"/>
      <c r="E586" s="50"/>
      <c r="F586" s="48"/>
      <c r="G586" s="48"/>
      <c r="CP586" s="49"/>
    </row>
    <row r="587" spans="2:94" ht="13" x14ac:dyDescent="0.25">
      <c r="B587" s="50"/>
      <c r="C587" s="53"/>
      <c r="D587" s="53"/>
      <c r="E587" s="50"/>
      <c r="F587" s="48"/>
      <c r="G587" s="48"/>
      <c r="CP587" s="49"/>
    </row>
    <row r="588" spans="2:94" ht="13" x14ac:dyDescent="0.25">
      <c r="B588" s="50"/>
      <c r="C588" s="53"/>
      <c r="D588" s="53"/>
      <c r="E588" s="50"/>
      <c r="F588" s="48"/>
      <c r="G588" s="48"/>
      <c r="CP588" s="49"/>
    </row>
    <row r="589" spans="2:94" ht="13" x14ac:dyDescent="0.25">
      <c r="B589" s="50"/>
      <c r="C589" s="53"/>
      <c r="D589" s="53"/>
      <c r="E589" s="50"/>
      <c r="F589" s="48"/>
      <c r="G589" s="48"/>
      <c r="CP589" s="49"/>
    </row>
    <row r="590" spans="2:94" ht="13" x14ac:dyDescent="0.25">
      <c r="B590" s="50"/>
      <c r="C590" s="53"/>
      <c r="D590" s="53"/>
      <c r="E590" s="50"/>
      <c r="F590" s="48"/>
      <c r="G590" s="48"/>
      <c r="CP590" s="49"/>
    </row>
    <row r="591" spans="2:94" ht="13" x14ac:dyDescent="0.25">
      <c r="B591" s="50"/>
      <c r="C591" s="53"/>
      <c r="D591" s="53"/>
      <c r="E591" s="50"/>
      <c r="F591" s="48"/>
      <c r="G591" s="48"/>
      <c r="CP591" s="49"/>
    </row>
    <row r="592" spans="2:94" ht="13" x14ac:dyDescent="0.25">
      <c r="B592" s="50"/>
      <c r="C592" s="53"/>
      <c r="D592" s="53"/>
      <c r="E592" s="50"/>
      <c r="F592" s="48"/>
      <c r="G592" s="48"/>
      <c r="CP592" s="49"/>
    </row>
    <row r="593" spans="2:94" ht="13" x14ac:dyDescent="0.25">
      <c r="B593" s="50"/>
      <c r="C593" s="53"/>
      <c r="D593" s="53"/>
      <c r="E593" s="50"/>
      <c r="F593" s="48"/>
      <c r="G593" s="48"/>
      <c r="CP593" s="49"/>
    </row>
    <row r="594" spans="2:94" ht="13" x14ac:dyDescent="0.25">
      <c r="B594" s="50"/>
      <c r="C594" s="53"/>
      <c r="D594" s="53"/>
      <c r="E594" s="50"/>
      <c r="F594" s="48"/>
      <c r="G594" s="48"/>
      <c r="CP594" s="49"/>
    </row>
    <row r="595" spans="2:94" ht="13" x14ac:dyDescent="0.25">
      <c r="B595" s="50"/>
      <c r="C595" s="53"/>
      <c r="D595" s="53"/>
      <c r="E595" s="50"/>
      <c r="F595" s="48"/>
      <c r="G595" s="48"/>
      <c r="CP595" s="49"/>
    </row>
    <row r="596" spans="2:94" ht="13" x14ac:dyDescent="0.25">
      <c r="B596" s="50"/>
      <c r="C596" s="53"/>
      <c r="D596" s="53"/>
      <c r="E596" s="50"/>
      <c r="F596" s="48"/>
      <c r="G596" s="48"/>
      <c r="CP596" s="49"/>
    </row>
    <row r="597" spans="2:94" ht="13" x14ac:dyDescent="0.25">
      <c r="B597" s="50"/>
      <c r="C597" s="53"/>
      <c r="D597" s="53"/>
      <c r="E597" s="50"/>
      <c r="F597" s="48"/>
      <c r="G597" s="48"/>
      <c r="CP597" s="49"/>
    </row>
    <row r="598" spans="2:94" ht="13" x14ac:dyDescent="0.25">
      <c r="B598" s="50"/>
      <c r="C598" s="53"/>
      <c r="D598" s="53"/>
      <c r="E598" s="50"/>
      <c r="F598" s="48"/>
      <c r="G598" s="48"/>
      <c r="CP598" s="49"/>
    </row>
    <row r="599" spans="2:94" ht="13" x14ac:dyDescent="0.25">
      <c r="B599" s="50"/>
      <c r="C599" s="53"/>
      <c r="D599" s="53"/>
      <c r="E599" s="50"/>
      <c r="F599" s="48"/>
      <c r="G599" s="48"/>
      <c r="CP599" s="49"/>
    </row>
    <row r="600" spans="2:94" ht="13" x14ac:dyDescent="0.25">
      <c r="B600" s="50"/>
      <c r="C600" s="53"/>
      <c r="D600" s="53"/>
      <c r="E600" s="50"/>
      <c r="F600" s="48"/>
      <c r="G600" s="48"/>
      <c r="CP600" s="49"/>
    </row>
    <row r="601" spans="2:94" ht="13" x14ac:dyDescent="0.25">
      <c r="B601" s="50"/>
      <c r="C601" s="53"/>
      <c r="D601" s="53"/>
      <c r="E601" s="50"/>
      <c r="F601" s="48"/>
      <c r="G601" s="48"/>
      <c r="CP601" s="49"/>
    </row>
    <row r="602" spans="2:94" ht="13" x14ac:dyDescent="0.25">
      <c r="B602" s="50"/>
      <c r="C602" s="53"/>
      <c r="D602" s="53"/>
      <c r="E602" s="50"/>
      <c r="F602" s="48"/>
      <c r="G602" s="48"/>
      <c r="CP602" s="49"/>
    </row>
    <row r="603" spans="2:94" ht="13" x14ac:dyDescent="0.25">
      <c r="B603" s="50"/>
      <c r="C603" s="53"/>
      <c r="D603" s="53"/>
      <c r="E603" s="50"/>
      <c r="F603" s="48"/>
      <c r="G603" s="48"/>
      <c r="CP603" s="49"/>
    </row>
    <row r="604" spans="2:94" ht="13" x14ac:dyDescent="0.25">
      <c r="B604" s="50"/>
      <c r="C604" s="53"/>
      <c r="D604" s="53"/>
      <c r="E604" s="50"/>
      <c r="F604" s="48"/>
      <c r="G604" s="48"/>
      <c r="CP604" s="49"/>
    </row>
    <row r="605" spans="2:94" ht="13" x14ac:dyDescent="0.25">
      <c r="B605" s="50"/>
      <c r="C605" s="53"/>
      <c r="D605" s="53"/>
      <c r="E605" s="50"/>
      <c r="F605" s="48"/>
      <c r="G605" s="48"/>
      <c r="CP605" s="49"/>
    </row>
    <row r="606" spans="2:94" ht="13" x14ac:dyDescent="0.25">
      <c r="B606" s="50"/>
      <c r="C606" s="53"/>
      <c r="D606" s="53"/>
      <c r="E606" s="50"/>
      <c r="F606" s="48"/>
      <c r="G606" s="48"/>
      <c r="CP606" s="49"/>
    </row>
    <row r="607" spans="2:94" ht="13" x14ac:dyDescent="0.25">
      <c r="B607" s="50"/>
      <c r="C607" s="53"/>
      <c r="D607" s="53"/>
      <c r="E607" s="50"/>
      <c r="F607" s="48"/>
      <c r="G607" s="48"/>
      <c r="CP607" s="49"/>
    </row>
    <row r="608" spans="2:94" ht="13" x14ac:dyDescent="0.25">
      <c r="B608" s="50"/>
      <c r="C608" s="53"/>
      <c r="D608" s="53"/>
      <c r="E608" s="50"/>
      <c r="F608" s="48"/>
      <c r="G608" s="48"/>
      <c r="CP608" s="49"/>
    </row>
    <row r="609" spans="2:94" ht="13" x14ac:dyDescent="0.25">
      <c r="B609" s="50"/>
      <c r="C609" s="53"/>
      <c r="D609" s="53"/>
      <c r="E609" s="50"/>
      <c r="F609" s="48"/>
      <c r="G609" s="48"/>
      <c r="CP609" s="49"/>
    </row>
    <row r="610" spans="2:94" ht="13" x14ac:dyDescent="0.25">
      <c r="B610" s="50"/>
      <c r="C610" s="53"/>
      <c r="D610" s="53"/>
      <c r="E610" s="50"/>
      <c r="F610" s="48"/>
      <c r="G610" s="48"/>
      <c r="CP610" s="49"/>
    </row>
    <row r="611" spans="2:94" ht="13" x14ac:dyDescent="0.25">
      <c r="B611" s="50"/>
      <c r="C611" s="53"/>
      <c r="D611" s="53"/>
      <c r="E611" s="50"/>
      <c r="F611" s="48"/>
      <c r="G611" s="48"/>
      <c r="CP611" s="49"/>
    </row>
    <row r="612" spans="2:94" ht="13" x14ac:dyDescent="0.25">
      <c r="B612" s="50"/>
      <c r="C612" s="53"/>
      <c r="D612" s="53"/>
      <c r="E612" s="50"/>
      <c r="F612" s="48"/>
      <c r="G612" s="48"/>
      <c r="CP612" s="49"/>
    </row>
    <row r="613" spans="2:94" ht="13" x14ac:dyDescent="0.25">
      <c r="B613" s="50"/>
      <c r="C613" s="53"/>
      <c r="D613" s="53"/>
      <c r="E613" s="50"/>
      <c r="F613" s="48"/>
      <c r="G613" s="48"/>
      <c r="CP613" s="49"/>
    </row>
    <row r="614" spans="2:94" ht="13" x14ac:dyDescent="0.25">
      <c r="B614" s="50"/>
      <c r="C614" s="53"/>
      <c r="D614" s="53"/>
      <c r="E614" s="50"/>
      <c r="F614" s="48"/>
      <c r="G614" s="48"/>
      <c r="CP614" s="49"/>
    </row>
    <row r="615" spans="2:94" ht="13" x14ac:dyDescent="0.25">
      <c r="B615" s="50"/>
      <c r="C615" s="53"/>
      <c r="D615" s="53"/>
      <c r="E615" s="50"/>
      <c r="F615" s="48"/>
      <c r="G615" s="48"/>
      <c r="CP615" s="49"/>
    </row>
    <row r="616" spans="2:94" ht="13" x14ac:dyDescent="0.25">
      <c r="B616" s="50"/>
      <c r="C616" s="53"/>
      <c r="D616" s="53"/>
      <c r="E616" s="50"/>
      <c r="F616" s="48"/>
      <c r="G616" s="48"/>
      <c r="CP616" s="49"/>
    </row>
    <row r="617" spans="2:94" ht="13" x14ac:dyDescent="0.25">
      <c r="B617" s="50"/>
      <c r="C617" s="53"/>
      <c r="D617" s="53"/>
      <c r="E617" s="50"/>
      <c r="F617" s="48"/>
      <c r="G617" s="48"/>
      <c r="CP617" s="49"/>
    </row>
    <row r="618" spans="2:94" ht="13" x14ac:dyDescent="0.25">
      <c r="B618" s="50"/>
      <c r="C618" s="53"/>
      <c r="D618" s="53"/>
      <c r="E618" s="50"/>
      <c r="F618" s="48"/>
      <c r="G618" s="48"/>
      <c r="CP618" s="49"/>
    </row>
    <row r="619" spans="2:94" ht="13" x14ac:dyDescent="0.25">
      <c r="B619" s="50"/>
      <c r="C619" s="53"/>
      <c r="D619" s="53"/>
      <c r="E619" s="50"/>
      <c r="F619" s="48"/>
      <c r="G619" s="48"/>
      <c r="CP619" s="49"/>
    </row>
    <row r="620" spans="2:94" ht="13" x14ac:dyDescent="0.25">
      <c r="B620" s="50"/>
      <c r="C620" s="53"/>
      <c r="D620" s="53"/>
      <c r="E620" s="50"/>
      <c r="F620" s="48"/>
      <c r="G620" s="48"/>
      <c r="CP620" s="49"/>
    </row>
    <row r="621" spans="2:94" ht="13" x14ac:dyDescent="0.25">
      <c r="B621" s="50"/>
      <c r="C621" s="53"/>
      <c r="D621" s="53"/>
      <c r="E621" s="50"/>
      <c r="F621" s="48"/>
      <c r="G621" s="48"/>
      <c r="CP621" s="49"/>
    </row>
    <row r="622" spans="2:94" ht="13" x14ac:dyDescent="0.25">
      <c r="B622" s="50"/>
      <c r="C622" s="53"/>
      <c r="D622" s="53"/>
      <c r="E622" s="50"/>
      <c r="F622" s="48"/>
      <c r="G622" s="48"/>
      <c r="CP622" s="49"/>
    </row>
    <row r="623" spans="2:94" ht="13" x14ac:dyDescent="0.25">
      <c r="B623" s="50"/>
      <c r="C623" s="53"/>
      <c r="D623" s="53"/>
      <c r="E623" s="50"/>
      <c r="F623" s="48"/>
      <c r="G623" s="48"/>
      <c r="CP623" s="49"/>
    </row>
    <row r="624" spans="2:94" ht="13" x14ac:dyDescent="0.25">
      <c r="B624" s="50"/>
      <c r="C624" s="53"/>
      <c r="D624" s="53"/>
      <c r="E624" s="50"/>
      <c r="F624" s="48"/>
      <c r="G624" s="48"/>
      <c r="CP624" s="49"/>
    </row>
    <row r="625" spans="2:94" ht="13" x14ac:dyDescent="0.25">
      <c r="B625" s="50"/>
      <c r="C625" s="53"/>
      <c r="D625" s="53"/>
      <c r="E625" s="50"/>
      <c r="F625" s="48"/>
      <c r="G625" s="48"/>
      <c r="CP625" s="49"/>
    </row>
    <row r="626" spans="2:94" ht="13" x14ac:dyDescent="0.25">
      <c r="B626" s="50"/>
      <c r="C626" s="53"/>
      <c r="D626" s="53"/>
      <c r="E626" s="50"/>
      <c r="F626" s="48"/>
      <c r="G626" s="48"/>
      <c r="CP626" s="49"/>
    </row>
    <row r="627" spans="2:94" ht="13" x14ac:dyDescent="0.25">
      <c r="B627" s="50"/>
      <c r="C627" s="53"/>
      <c r="D627" s="53"/>
      <c r="E627" s="50"/>
      <c r="F627" s="48"/>
      <c r="G627" s="48"/>
      <c r="CP627" s="49"/>
    </row>
    <row r="628" spans="2:94" ht="13" x14ac:dyDescent="0.25">
      <c r="B628" s="50"/>
      <c r="C628" s="53"/>
      <c r="D628" s="53"/>
      <c r="E628" s="50"/>
      <c r="F628" s="48"/>
      <c r="G628" s="48"/>
      <c r="CP628" s="49"/>
    </row>
    <row r="629" spans="2:94" ht="13" x14ac:dyDescent="0.25">
      <c r="B629" s="50"/>
      <c r="C629" s="53"/>
      <c r="D629" s="53"/>
      <c r="E629" s="50"/>
      <c r="F629" s="48"/>
      <c r="G629" s="48"/>
      <c r="CP629" s="49"/>
    </row>
    <row r="630" spans="2:94" ht="13" x14ac:dyDescent="0.25">
      <c r="B630" s="50"/>
      <c r="C630" s="53"/>
      <c r="D630" s="53"/>
      <c r="E630" s="50"/>
      <c r="F630" s="48"/>
      <c r="G630" s="48"/>
      <c r="CP630" s="49"/>
    </row>
    <row r="631" spans="2:94" ht="13" x14ac:dyDescent="0.25">
      <c r="B631" s="50"/>
      <c r="C631" s="53"/>
      <c r="D631" s="53"/>
      <c r="E631" s="50"/>
      <c r="F631" s="48"/>
      <c r="G631" s="48"/>
      <c r="CP631" s="49"/>
    </row>
    <row r="632" spans="2:94" ht="13" x14ac:dyDescent="0.25">
      <c r="B632" s="50"/>
      <c r="C632" s="53"/>
      <c r="D632" s="53"/>
      <c r="E632" s="50"/>
      <c r="F632" s="48"/>
      <c r="G632" s="48"/>
      <c r="CP632" s="49"/>
    </row>
    <row r="633" spans="2:94" ht="13" x14ac:dyDescent="0.25">
      <c r="B633" s="50"/>
      <c r="C633" s="53"/>
      <c r="D633" s="53"/>
      <c r="E633" s="50"/>
      <c r="F633" s="48"/>
      <c r="G633" s="48"/>
      <c r="CP633" s="49"/>
    </row>
    <row r="634" spans="2:94" ht="13" x14ac:dyDescent="0.25">
      <c r="B634" s="50"/>
      <c r="C634" s="53"/>
      <c r="D634" s="53"/>
      <c r="E634" s="50"/>
      <c r="F634" s="48"/>
      <c r="G634" s="48"/>
      <c r="CP634" s="49"/>
    </row>
    <row r="635" spans="2:94" ht="13" x14ac:dyDescent="0.25">
      <c r="B635" s="50"/>
      <c r="C635" s="53"/>
      <c r="D635" s="53"/>
      <c r="E635" s="50"/>
      <c r="F635" s="48"/>
      <c r="G635" s="48"/>
      <c r="CP635" s="49"/>
    </row>
    <row r="636" spans="2:94" ht="13" x14ac:dyDescent="0.25">
      <c r="B636" s="50"/>
      <c r="C636" s="53"/>
      <c r="D636" s="53"/>
      <c r="E636" s="50"/>
      <c r="F636" s="48"/>
      <c r="G636" s="48"/>
      <c r="CP636" s="49"/>
    </row>
    <row r="637" spans="2:94" ht="13" x14ac:dyDescent="0.25">
      <c r="B637" s="50"/>
      <c r="C637" s="53"/>
      <c r="D637" s="53"/>
      <c r="E637" s="50"/>
      <c r="F637" s="48"/>
      <c r="G637" s="48"/>
      <c r="CP637" s="49"/>
    </row>
    <row r="638" spans="2:94" ht="13" x14ac:dyDescent="0.25">
      <c r="B638" s="50"/>
      <c r="C638" s="53"/>
      <c r="D638" s="53"/>
      <c r="E638" s="50"/>
      <c r="F638" s="48"/>
      <c r="G638" s="48"/>
      <c r="CP638" s="49"/>
    </row>
    <row r="639" spans="2:94" ht="13" x14ac:dyDescent="0.25">
      <c r="B639" s="50"/>
      <c r="C639" s="53"/>
      <c r="D639" s="53"/>
      <c r="E639" s="50"/>
      <c r="F639" s="48"/>
      <c r="G639" s="48"/>
      <c r="CP639" s="49"/>
    </row>
    <row r="640" spans="2:94" ht="13" x14ac:dyDescent="0.25">
      <c r="B640" s="50"/>
      <c r="C640" s="53"/>
      <c r="D640" s="53"/>
      <c r="E640" s="50"/>
      <c r="F640" s="48"/>
      <c r="G640" s="48"/>
      <c r="CP640" s="49"/>
    </row>
    <row r="641" spans="2:94" ht="13" x14ac:dyDescent="0.25">
      <c r="B641" s="50"/>
      <c r="C641" s="53"/>
      <c r="D641" s="53"/>
      <c r="E641" s="50"/>
      <c r="F641" s="48"/>
      <c r="G641" s="48"/>
      <c r="CP641" s="49"/>
    </row>
    <row r="642" spans="2:94" ht="13" x14ac:dyDescent="0.25">
      <c r="B642" s="50"/>
      <c r="C642" s="53"/>
      <c r="D642" s="53"/>
      <c r="E642" s="50"/>
      <c r="F642" s="48"/>
      <c r="G642" s="48"/>
      <c r="CP642" s="49"/>
    </row>
    <row r="643" spans="2:94" ht="13" x14ac:dyDescent="0.25">
      <c r="B643" s="50"/>
      <c r="C643" s="53"/>
      <c r="D643" s="53"/>
      <c r="E643" s="50"/>
      <c r="F643" s="48"/>
      <c r="G643" s="48"/>
      <c r="CP643" s="49"/>
    </row>
    <row r="644" spans="2:94" ht="13" x14ac:dyDescent="0.25">
      <c r="B644" s="50"/>
      <c r="C644" s="53"/>
      <c r="D644" s="53"/>
      <c r="E644" s="50"/>
      <c r="F644" s="48"/>
      <c r="G644" s="48"/>
      <c r="CP644" s="49"/>
    </row>
    <row r="645" spans="2:94" ht="13" x14ac:dyDescent="0.25">
      <c r="B645" s="50"/>
      <c r="C645" s="53"/>
      <c r="D645" s="53"/>
      <c r="E645" s="50"/>
      <c r="F645" s="48"/>
      <c r="G645" s="48"/>
      <c r="CP645" s="49"/>
    </row>
    <row r="646" spans="2:94" ht="13" x14ac:dyDescent="0.25">
      <c r="B646" s="50"/>
      <c r="C646" s="53"/>
      <c r="D646" s="53"/>
      <c r="E646" s="50"/>
      <c r="F646" s="48"/>
      <c r="G646" s="48"/>
      <c r="CP646" s="49"/>
    </row>
    <row r="647" spans="2:94" ht="13" x14ac:dyDescent="0.25">
      <c r="B647" s="50"/>
      <c r="C647" s="53"/>
      <c r="D647" s="53"/>
      <c r="E647" s="50"/>
      <c r="F647" s="48"/>
      <c r="G647" s="48"/>
      <c r="CP647" s="49"/>
    </row>
    <row r="648" spans="2:94" ht="13" x14ac:dyDescent="0.25">
      <c r="B648" s="50"/>
      <c r="C648" s="53"/>
      <c r="D648" s="53"/>
      <c r="E648" s="50"/>
      <c r="F648" s="48"/>
      <c r="G648" s="48"/>
      <c r="CP648" s="49"/>
    </row>
    <row r="649" spans="2:94" ht="13" x14ac:dyDescent="0.25">
      <c r="B649" s="50"/>
      <c r="C649" s="53"/>
      <c r="D649" s="53"/>
      <c r="E649" s="50"/>
      <c r="F649" s="48"/>
      <c r="G649" s="48"/>
      <c r="CP649" s="49"/>
    </row>
    <row r="650" spans="2:94" ht="13" x14ac:dyDescent="0.25">
      <c r="B650" s="50"/>
      <c r="C650" s="53"/>
      <c r="D650" s="53"/>
      <c r="E650" s="50"/>
      <c r="F650" s="48"/>
      <c r="G650" s="48"/>
      <c r="CP650" s="49"/>
    </row>
    <row r="651" spans="2:94" ht="13" x14ac:dyDescent="0.25">
      <c r="B651" s="50"/>
      <c r="C651" s="53"/>
      <c r="D651" s="53"/>
      <c r="E651" s="50"/>
      <c r="F651" s="48"/>
      <c r="G651" s="48"/>
      <c r="CP651" s="49"/>
    </row>
    <row r="652" spans="2:94" ht="13" x14ac:dyDescent="0.25">
      <c r="B652" s="50"/>
      <c r="C652" s="53"/>
      <c r="D652" s="53"/>
      <c r="E652" s="50"/>
      <c r="F652" s="48"/>
      <c r="G652" s="48"/>
      <c r="CP652" s="49"/>
    </row>
    <row r="653" spans="2:94" ht="13" x14ac:dyDescent="0.25">
      <c r="B653" s="50"/>
      <c r="C653" s="53"/>
      <c r="D653" s="53"/>
      <c r="E653" s="50"/>
      <c r="F653" s="48"/>
      <c r="G653" s="48"/>
      <c r="CP653" s="49"/>
    </row>
    <row r="654" spans="2:94" ht="13" x14ac:dyDescent="0.25">
      <c r="B654" s="50"/>
      <c r="C654" s="53"/>
      <c r="D654" s="53"/>
      <c r="E654" s="50"/>
      <c r="F654" s="48"/>
      <c r="G654" s="48"/>
      <c r="CP654" s="49"/>
    </row>
    <row r="655" spans="2:94" ht="13" x14ac:dyDescent="0.25">
      <c r="B655" s="50"/>
      <c r="C655" s="53"/>
      <c r="D655" s="53"/>
      <c r="E655" s="50"/>
      <c r="F655" s="48"/>
      <c r="G655" s="48"/>
      <c r="CP655" s="49"/>
    </row>
    <row r="656" spans="2:94" ht="13" x14ac:dyDescent="0.25">
      <c r="B656" s="50"/>
      <c r="C656" s="53"/>
      <c r="D656" s="53"/>
      <c r="E656" s="50"/>
      <c r="F656" s="48"/>
      <c r="G656" s="48"/>
      <c r="CP656" s="49"/>
    </row>
    <row r="657" spans="2:94" ht="13" x14ac:dyDescent="0.25">
      <c r="B657" s="50"/>
      <c r="C657" s="53"/>
      <c r="D657" s="53"/>
      <c r="E657" s="50"/>
      <c r="F657" s="48"/>
      <c r="G657" s="48"/>
      <c r="CP657" s="49"/>
    </row>
    <row r="658" spans="2:94" ht="13" x14ac:dyDescent="0.25">
      <c r="B658" s="50"/>
      <c r="C658" s="53"/>
      <c r="D658" s="53"/>
      <c r="E658" s="50"/>
      <c r="F658" s="48"/>
      <c r="G658" s="48"/>
      <c r="CP658" s="49"/>
    </row>
    <row r="659" spans="2:94" ht="13" x14ac:dyDescent="0.25">
      <c r="B659" s="50"/>
      <c r="C659" s="53"/>
      <c r="D659" s="53"/>
      <c r="E659" s="50"/>
      <c r="F659" s="48"/>
      <c r="G659" s="48"/>
      <c r="CP659" s="49"/>
    </row>
    <row r="660" spans="2:94" ht="13" x14ac:dyDescent="0.25">
      <c r="B660" s="50"/>
      <c r="C660" s="53"/>
      <c r="D660" s="53"/>
      <c r="E660" s="50"/>
      <c r="F660" s="48"/>
      <c r="G660" s="48"/>
      <c r="CP660" s="49"/>
    </row>
    <row r="661" spans="2:94" ht="13" x14ac:dyDescent="0.25">
      <c r="B661" s="50"/>
      <c r="C661" s="53"/>
      <c r="D661" s="53"/>
      <c r="E661" s="50"/>
      <c r="F661" s="48"/>
      <c r="G661" s="48"/>
      <c r="CP661" s="49"/>
    </row>
    <row r="662" spans="2:94" ht="13" x14ac:dyDescent="0.25">
      <c r="B662" s="50"/>
      <c r="C662" s="53"/>
      <c r="D662" s="53"/>
      <c r="E662" s="50"/>
      <c r="F662" s="48"/>
      <c r="G662" s="48"/>
      <c r="CP662" s="49"/>
    </row>
    <row r="663" spans="2:94" ht="13" x14ac:dyDescent="0.25">
      <c r="B663" s="50"/>
      <c r="C663" s="53"/>
      <c r="D663" s="53"/>
      <c r="E663" s="50"/>
      <c r="F663" s="48"/>
      <c r="G663" s="48"/>
      <c r="CP663" s="49"/>
    </row>
    <row r="664" spans="2:94" ht="13" x14ac:dyDescent="0.25">
      <c r="B664" s="50"/>
      <c r="C664" s="53"/>
      <c r="D664" s="53"/>
      <c r="E664" s="50"/>
      <c r="F664" s="48"/>
      <c r="G664" s="48"/>
      <c r="CP664" s="49"/>
    </row>
    <row r="665" spans="2:94" ht="13" x14ac:dyDescent="0.25">
      <c r="B665" s="50"/>
      <c r="C665" s="53"/>
      <c r="D665" s="53"/>
      <c r="E665" s="50"/>
      <c r="F665" s="48"/>
      <c r="G665" s="48"/>
      <c r="CP665" s="49"/>
    </row>
    <row r="666" spans="2:94" ht="13" x14ac:dyDescent="0.25">
      <c r="B666" s="50"/>
      <c r="C666" s="53"/>
      <c r="D666" s="53"/>
      <c r="E666" s="50"/>
      <c r="F666" s="48"/>
      <c r="G666" s="48"/>
      <c r="CP666" s="49"/>
    </row>
    <row r="667" spans="2:94" ht="13" x14ac:dyDescent="0.25">
      <c r="B667" s="50"/>
      <c r="C667" s="53"/>
      <c r="D667" s="53"/>
      <c r="E667" s="50"/>
      <c r="F667" s="48"/>
      <c r="G667" s="48"/>
      <c r="CP667" s="49"/>
    </row>
    <row r="668" spans="2:94" ht="13" x14ac:dyDescent="0.25">
      <c r="B668" s="50"/>
      <c r="C668" s="53"/>
      <c r="D668" s="53"/>
      <c r="E668" s="50"/>
      <c r="F668" s="48"/>
      <c r="G668" s="48"/>
      <c r="CP668" s="49"/>
    </row>
    <row r="669" spans="2:94" ht="13" x14ac:dyDescent="0.25">
      <c r="B669" s="50"/>
      <c r="C669" s="53"/>
      <c r="D669" s="53"/>
      <c r="E669" s="50"/>
      <c r="F669" s="48"/>
      <c r="G669" s="48"/>
      <c r="CP669" s="49"/>
    </row>
    <row r="670" spans="2:94" ht="13" x14ac:dyDescent="0.25">
      <c r="B670" s="50"/>
      <c r="C670" s="53"/>
      <c r="D670" s="53"/>
      <c r="E670" s="50"/>
      <c r="F670" s="48"/>
      <c r="G670" s="48"/>
      <c r="CP670" s="49"/>
    </row>
    <row r="671" spans="2:94" ht="13" x14ac:dyDescent="0.25">
      <c r="B671" s="50"/>
      <c r="C671" s="53"/>
      <c r="D671" s="53"/>
      <c r="E671" s="50"/>
      <c r="F671" s="48"/>
      <c r="G671" s="48"/>
      <c r="CP671" s="49"/>
    </row>
    <row r="672" spans="2:94" ht="13" x14ac:dyDescent="0.25">
      <c r="B672" s="50"/>
      <c r="C672" s="53"/>
      <c r="D672" s="53"/>
      <c r="E672" s="50"/>
      <c r="F672" s="48"/>
      <c r="G672" s="48"/>
      <c r="CP672" s="49"/>
    </row>
    <row r="673" spans="2:94" ht="13" x14ac:dyDescent="0.25">
      <c r="B673" s="50"/>
      <c r="C673" s="53"/>
      <c r="D673" s="53"/>
      <c r="E673" s="50"/>
      <c r="F673" s="48"/>
      <c r="G673" s="48"/>
      <c r="CP673" s="49"/>
    </row>
    <row r="674" spans="2:94" ht="13" x14ac:dyDescent="0.25">
      <c r="B674" s="50"/>
      <c r="C674" s="53"/>
      <c r="D674" s="53"/>
      <c r="E674" s="50"/>
      <c r="F674" s="48"/>
      <c r="G674" s="48"/>
      <c r="CP674" s="49"/>
    </row>
    <row r="675" spans="2:94" ht="13" x14ac:dyDescent="0.25">
      <c r="B675" s="50"/>
      <c r="C675" s="53"/>
      <c r="D675" s="53"/>
      <c r="E675" s="50"/>
      <c r="F675" s="48"/>
      <c r="G675" s="48"/>
      <c r="CP675" s="49"/>
    </row>
    <row r="676" spans="2:94" ht="13" x14ac:dyDescent="0.25">
      <c r="B676" s="50"/>
      <c r="C676" s="53"/>
      <c r="D676" s="53"/>
      <c r="E676" s="50"/>
      <c r="F676" s="48"/>
      <c r="G676" s="48"/>
      <c r="CP676" s="49"/>
    </row>
    <row r="677" spans="2:94" ht="13" x14ac:dyDescent="0.25">
      <c r="B677" s="50"/>
      <c r="C677" s="53"/>
      <c r="D677" s="53"/>
      <c r="E677" s="50"/>
      <c r="F677" s="48"/>
      <c r="G677" s="48"/>
      <c r="CP677" s="49"/>
    </row>
    <row r="678" spans="2:94" ht="13" x14ac:dyDescent="0.25">
      <c r="B678" s="50"/>
      <c r="C678" s="53"/>
      <c r="D678" s="53"/>
      <c r="E678" s="50"/>
      <c r="F678" s="48"/>
      <c r="G678" s="48"/>
      <c r="CP678" s="49"/>
    </row>
    <row r="679" spans="2:94" ht="13" x14ac:dyDescent="0.25">
      <c r="B679" s="50"/>
      <c r="C679" s="53"/>
      <c r="D679" s="53"/>
      <c r="E679" s="50"/>
      <c r="F679" s="48"/>
      <c r="G679" s="48"/>
      <c r="CP679" s="49"/>
    </row>
    <row r="680" spans="2:94" ht="13" x14ac:dyDescent="0.25">
      <c r="B680" s="50"/>
      <c r="C680" s="53"/>
      <c r="D680" s="53"/>
      <c r="E680" s="50"/>
      <c r="F680" s="48"/>
      <c r="G680" s="48"/>
      <c r="CP680" s="49"/>
    </row>
    <row r="681" spans="2:94" ht="13" x14ac:dyDescent="0.25">
      <c r="B681" s="50"/>
      <c r="C681" s="53"/>
      <c r="D681" s="53"/>
      <c r="E681" s="50"/>
      <c r="F681" s="48"/>
      <c r="G681" s="48"/>
      <c r="CP681" s="49"/>
    </row>
    <row r="682" spans="2:94" ht="13" x14ac:dyDescent="0.25">
      <c r="B682" s="50"/>
      <c r="C682" s="53"/>
      <c r="D682" s="53"/>
      <c r="E682" s="50"/>
      <c r="F682" s="48"/>
      <c r="G682" s="48"/>
      <c r="CP682" s="49"/>
    </row>
    <row r="683" spans="2:94" ht="13" x14ac:dyDescent="0.25">
      <c r="B683" s="50"/>
      <c r="C683" s="53"/>
      <c r="D683" s="53"/>
      <c r="E683" s="50"/>
      <c r="F683" s="48"/>
      <c r="G683" s="48"/>
      <c r="CP683" s="49"/>
    </row>
    <row r="684" spans="2:94" ht="13" x14ac:dyDescent="0.25">
      <c r="B684" s="50"/>
      <c r="C684" s="53"/>
      <c r="D684" s="53"/>
      <c r="E684" s="50"/>
      <c r="F684" s="48"/>
      <c r="G684" s="48"/>
      <c r="CP684" s="49"/>
    </row>
    <row r="685" spans="2:94" ht="13" x14ac:dyDescent="0.25">
      <c r="B685" s="50"/>
      <c r="C685" s="53"/>
      <c r="D685" s="53"/>
      <c r="E685" s="50"/>
      <c r="F685" s="48"/>
      <c r="G685" s="48"/>
      <c r="CP685" s="49"/>
    </row>
    <row r="686" spans="2:94" ht="13" x14ac:dyDescent="0.25">
      <c r="B686" s="50"/>
      <c r="C686" s="53"/>
      <c r="D686" s="53"/>
      <c r="E686" s="50"/>
      <c r="F686" s="48"/>
      <c r="G686" s="48"/>
      <c r="CP686" s="49"/>
    </row>
    <row r="687" spans="2:94" ht="13" x14ac:dyDescent="0.25">
      <c r="B687" s="50"/>
      <c r="C687" s="53"/>
      <c r="D687" s="53"/>
      <c r="E687" s="50"/>
      <c r="F687" s="48"/>
      <c r="G687" s="48"/>
      <c r="CP687" s="49"/>
    </row>
    <row r="688" spans="2:94" ht="13" x14ac:dyDescent="0.25">
      <c r="B688" s="50"/>
      <c r="C688" s="53"/>
      <c r="D688" s="53"/>
      <c r="E688" s="50"/>
      <c r="F688" s="48"/>
      <c r="G688" s="48"/>
      <c r="CP688" s="49"/>
    </row>
    <row r="689" spans="2:94" ht="13" x14ac:dyDescent="0.25">
      <c r="B689" s="50"/>
      <c r="C689" s="53"/>
      <c r="D689" s="53"/>
      <c r="E689" s="50"/>
      <c r="F689" s="48"/>
      <c r="G689" s="48"/>
      <c r="CP689" s="49"/>
    </row>
    <row r="690" spans="2:94" ht="13" x14ac:dyDescent="0.25">
      <c r="B690" s="50"/>
      <c r="C690" s="53"/>
      <c r="D690" s="53"/>
      <c r="E690" s="50"/>
      <c r="F690" s="48"/>
      <c r="G690" s="48"/>
      <c r="CP690" s="49"/>
    </row>
    <row r="691" spans="2:94" ht="13" x14ac:dyDescent="0.25">
      <c r="B691" s="50"/>
      <c r="C691" s="53"/>
      <c r="D691" s="53"/>
      <c r="E691" s="50"/>
      <c r="F691" s="48"/>
      <c r="G691" s="48"/>
      <c r="CP691" s="49"/>
    </row>
    <row r="692" spans="2:94" ht="13" x14ac:dyDescent="0.25">
      <c r="B692" s="50"/>
      <c r="C692" s="53"/>
      <c r="D692" s="53"/>
      <c r="E692" s="50"/>
      <c r="F692" s="48"/>
      <c r="G692" s="48"/>
      <c r="CP692" s="49"/>
    </row>
    <row r="693" spans="2:94" ht="13" x14ac:dyDescent="0.25">
      <c r="B693" s="50"/>
      <c r="C693" s="53"/>
      <c r="D693" s="53"/>
      <c r="E693" s="50"/>
      <c r="F693" s="48"/>
      <c r="G693" s="48"/>
      <c r="CP693" s="49"/>
    </row>
    <row r="694" spans="2:94" ht="13" x14ac:dyDescent="0.25">
      <c r="B694" s="50"/>
      <c r="C694" s="53"/>
      <c r="D694" s="53"/>
      <c r="E694" s="50"/>
      <c r="F694" s="48"/>
      <c r="G694" s="48"/>
      <c r="CP694" s="49"/>
    </row>
    <row r="695" spans="2:94" ht="13" x14ac:dyDescent="0.25">
      <c r="B695" s="50"/>
      <c r="C695" s="53"/>
      <c r="D695" s="53"/>
      <c r="E695" s="50"/>
      <c r="F695" s="48"/>
      <c r="G695" s="48"/>
      <c r="CP695" s="49"/>
    </row>
    <row r="696" spans="2:94" ht="13" x14ac:dyDescent="0.25">
      <c r="B696" s="50"/>
      <c r="C696" s="53"/>
      <c r="D696" s="53"/>
      <c r="E696" s="50"/>
      <c r="F696" s="48"/>
      <c r="G696" s="48"/>
      <c r="CP696" s="49"/>
    </row>
    <row r="697" spans="2:94" ht="13" x14ac:dyDescent="0.25">
      <c r="B697" s="50"/>
      <c r="C697" s="53"/>
      <c r="D697" s="53"/>
      <c r="E697" s="50"/>
      <c r="F697" s="48"/>
      <c r="G697" s="48"/>
      <c r="CP697" s="49"/>
    </row>
    <row r="698" spans="2:94" ht="13" x14ac:dyDescent="0.25">
      <c r="B698" s="50"/>
      <c r="C698" s="53"/>
      <c r="D698" s="53"/>
      <c r="E698" s="50"/>
      <c r="F698" s="48"/>
      <c r="G698" s="48"/>
      <c r="CP698" s="49"/>
    </row>
    <row r="699" spans="2:94" ht="13" x14ac:dyDescent="0.25">
      <c r="B699" s="50"/>
      <c r="C699" s="53"/>
      <c r="D699" s="53"/>
      <c r="E699" s="50"/>
      <c r="F699" s="48"/>
      <c r="G699" s="48"/>
      <c r="CP699" s="49"/>
    </row>
    <row r="700" spans="2:94" ht="13" x14ac:dyDescent="0.25">
      <c r="B700" s="50"/>
      <c r="C700" s="53"/>
      <c r="D700" s="53"/>
      <c r="E700" s="50"/>
      <c r="F700" s="48"/>
      <c r="G700" s="48"/>
      <c r="CP700" s="49"/>
    </row>
    <row r="701" spans="2:94" ht="13" x14ac:dyDescent="0.25">
      <c r="B701" s="50"/>
      <c r="C701" s="53"/>
      <c r="D701" s="53"/>
      <c r="E701" s="50"/>
      <c r="F701" s="48"/>
      <c r="G701" s="48"/>
      <c r="CP701" s="49"/>
    </row>
    <row r="702" spans="2:94" ht="13" x14ac:dyDescent="0.25">
      <c r="B702" s="50"/>
      <c r="C702" s="53"/>
      <c r="D702" s="53"/>
      <c r="E702" s="50"/>
      <c r="F702" s="48"/>
      <c r="G702" s="48"/>
      <c r="CP702" s="49"/>
    </row>
    <row r="703" spans="2:94" ht="13" x14ac:dyDescent="0.25">
      <c r="B703" s="50"/>
      <c r="C703" s="53"/>
      <c r="D703" s="53"/>
      <c r="E703" s="50"/>
      <c r="F703" s="48"/>
      <c r="G703" s="48"/>
      <c r="CP703" s="49"/>
    </row>
    <row r="704" spans="2:94" ht="13" x14ac:dyDescent="0.25">
      <c r="B704" s="50"/>
      <c r="C704" s="53"/>
      <c r="D704" s="53"/>
      <c r="E704" s="50"/>
      <c r="F704" s="48"/>
      <c r="G704" s="48"/>
      <c r="CP704" s="49"/>
    </row>
    <row r="705" spans="2:94" ht="13" x14ac:dyDescent="0.25">
      <c r="B705" s="50"/>
      <c r="C705" s="53"/>
      <c r="D705" s="53"/>
      <c r="E705" s="50"/>
      <c r="F705" s="48"/>
      <c r="G705" s="48"/>
      <c r="CP705" s="49"/>
    </row>
    <row r="706" spans="2:94" ht="13" x14ac:dyDescent="0.25">
      <c r="B706" s="50"/>
      <c r="C706" s="53"/>
      <c r="D706" s="53"/>
      <c r="E706" s="50"/>
      <c r="F706" s="48"/>
      <c r="G706" s="48"/>
      <c r="CP706" s="49"/>
    </row>
    <row r="707" spans="2:94" ht="13" x14ac:dyDescent="0.25">
      <c r="B707" s="50"/>
      <c r="C707" s="53"/>
      <c r="D707" s="53"/>
      <c r="E707" s="50"/>
      <c r="F707" s="48"/>
      <c r="G707" s="48"/>
      <c r="CP707" s="49"/>
    </row>
    <row r="708" spans="2:94" ht="13" x14ac:dyDescent="0.25">
      <c r="B708" s="50"/>
      <c r="C708" s="53"/>
      <c r="D708" s="53"/>
      <c r="E708" s="50"/>
      <c r="F708" s="48"/>
      <c r="G708" s="48"/>
      <c r="CP708" s="49"/>
    </row>
    <row r="709" spans="2:94" ht="13" x14ac:dyDescent="0.25">
      <c r="B709" s="50"/>
      <c r="C709" s="53"/>
      <c r="D709" s="53"/>
      <c r="E709" s="50"/>
      <c r="F709" s="48"/>
      <c r="G709" s="48"/>
      <c r="CP709" s="49"/>
    </row>
    <row r="710" spans="2:94" ht="13" x14ac:dyDescent="0.25">
      <c r="B710" s="50"/>
      <c r="C710" s="53"/>
      <c r="D710" s="53"/>
      <c r="E710" s="50"/>
      <c r="F710" s="48"/>
      <c r="G710" s="48"/>
      <c r="CP710" s="49"/>
    </row>
    <row r="711" spans="2:94" ht="13" x14ac:dyDescent="0.25">
      <c r="B711" s="50"/>
      <c r="C711" s="53"/>
      <c r="D711" s="53"/>
      <c r="E711" s="50"/>
      <c r="F711" s="48"/>
      <c r="G711" s="48"/>
      <c r="CP711" s="49"/>
    </row>
    <row r="712" spans="2:94" ht="13" x14ac:dyDescent="0.25">
      <c r="B712" s="50"/>
      <c r="C712" s="53"/>
      <c r="D712" s="53"/>
      <c r="E712" s="50"/>
      <c r="F712" s="48"/>
      <c r="G712" s="48"/>
      <c r="CP712" s="49"/>
    </row>
    <row r="713" spans="2:94" ht="13" x14ac:dyDescent="0.25">
      <c r="B713" s="50"/>
      <c r="C713" s="53"/>
      <c r="D713" s="53"/>
      <c r="E713" s="50"/>
      <c r="F713" s="48"/>
      <c r="G713" s="48"/>
      <c r="CP713" s="49"/>
    </row>
    <row r="714" spans="2:94" ht="13" x14ac:dyDescent="0.25">
      <c r="B714" s="50"/>
      <c r="C714" s="53"/>
      <c r="D714" s="53"/>
      <c r="E714" s="50"/>
      <c r="F714" s="48"/>
      <c r="G714" s="48"/>
      <c r="CP714" s="49"/>
    </row>
    <row r="715" spans="2:94" ht="13" x14ac:dyDescent="0.25">
      <c r="B715" s="50"/>
      <c r="C715" s="53"/>
      <c r="D715" s="53"/>
      <c r="E715" s="50"/>
      <c r="F715" s="48"/>
      <c r="G715" s="48"/>
      <c r="CP715" s="49"/>
    </row>
    <row r="716" spans="2:94" ht="13" x14ac:dyDescent="0.25">
      <c r="B716" s="50"/>
      <c r="C716" s="53"/>
      <c r="D716" s="53"/>
      <c r="E716" s="50"/>
      <c r="F716" s="48"/>
      <c r="G716" s="48"/>
      <c r="CP716" s="49"/>
    </row>
    <row r="717" spans="2:94" ht="13" x14ac:dyDescent="0.25">
      <c r="B717" s="50"/>
      <c r="C717" s="53"/>
      <c r="D717" s="53"/>
      <c r="E717" s="50"/>
      <c r="F717" s="48"/>
      <c r="G717" s="48"/>
      <c r="CP717" s="49"/>
    </row>
    <row r="718" spans="2:94" ht="13" x14ac:dyDescent="0.25">
      <c r="B718" s="50"/>
      <c r="C718" s="53"/>
      <c r="D718" s="53"/>
      <c r="E718" s="50"/>
      <c r="F718" s="48"/>
      <c r="G718" s="48"/>
      <c r="CP718" s="49"/>
    </row>
    <row r="719" spans="2:94" ht="13" x14ac:dyDescent="0.25">
      <c r="B719" s="50"/>
      <c r="C719" s="53"/>
      <c r="D719" s="53"/>
      <c r="E719" s="50"/>
      <c r="F719" s="48"/>
      <c r="G719" s="48"/>
      <c r="CP719" s="49"/>
    </row>
    <row r="720" spans="2:94" ht="13" x14ac:dyDescent="0.25">
      <c r="B720" s="50"/>
      <c r="C720" s="53"/>
      <c r="D720" s="53"/>
      <c r="E720" s="50"/>
      <c r="F720" s="48"/>
      <c r="G720" s="48"/>
      <c r="CP720" s="49"/>
    </row>
    <row r="721" spans="2:94" ht="13" x14ac:dyDescent="0.25">
      <c r="B721" s="50"/>
      <c r="C721" s="53"/>
      <c r="D721" s="53"/>
      <c r="E721" s="50"/>
      <c r="F721" s="48"/>
      <c r="G721" s="48"/>
      <c r="CP721" s="49"/>
    </row>
    <row r="722" spans="2:94" ht="13" x14ac:dyDescent="0.25">
      <c r="B722" s="50"/>
      <c r="C722" s="53"/>
      <c r="D722" s="53"/>
      <c r="E722" s="50"/>
      <c r="F722" s="48"/>
      <c r="G722" s="48"/>
      <c r="CP722" s="49"/>
    </row>
    <row r="723" spans="2:94" ht="13" x14ac:dyDescent="0.25">
      <c r="B723" s="50"/>
      <c r="C723" s="53"/>
      <c r="D723" s="53"/>
      <c r="E723" s="50"/>
      <c r="F723" s="48"/>
      <c r="G723" s="48"/>
      <c r="CP723" s="49"/>
    </row>
    <row r="724" spans="2:94" ht="13" x14ac:dyDescent="0.25">
      <c r="B724" s="50"/>
      <c r="C724" s="53"/>
      <c r="D724" s="53"/>
      <c r="E724" s="50"/>
      <c r="F724" s="48"/>
      <c r="G724" s="48"/>
      <c r="CP724" s="49"/>
    </row>
    <row r="725" spans="2:94" ht="13" x14ac:dyDescent="0.25">
      <c r="B725" s="50"/>
      <c r="C725" s="53"/>
      <c r="D725" s="53"/>
      <c r="E725" s="50"/>
      <c r="F725" s="48"/>
      <c r="G725" s="48"/>
      <c r="CP725" s="49"/>
    </row>
    <row r="726" spans="2:94" ht="13" x14ac:dyDescent="0.25">
      <c r="B726" s="50"/>
      <c r="C726" s="53"/>
      <c r="D726" s="53"/>
      <c r="E726" s="50"/>
      <c r="F726" s="48"/>
      <c r="G726" s="48"/>
      <c r="CP726" s="49"/>
    </row>
    <row r="727" spans="2:94" ht="13" x14ac:dyDescent="0.25">
      <c r="B727" s="50"/>
      <c r="C727" s="53"/>
      <c r="D727" s="53"/>
      <c r="E727" s="50"/>
      <c r="F727" s="48"/>
      <c r="G727" s="48"/>
      <c r="CP727" s="49"/>
    </row>
    <row r="728" spans="2:94" ht="13" x14ac:dyDescent="0.25">
      <c r="B728" s="50"/>
      <c r="C728" s="53"/>
      <c r="D728" s="53"/>
      <c r="E728" s="50"/>
      <c r="F728" s="48"/>
      <c r="G728" s="48"/>
      <c r="CP728" s="49"/>
    </row>
    <row r="729" spans="2:94" ht="13" x14ac:dyDescent="0.25">
      <c r="B729" s="50"/>
      <c r="C729" s="53"/>
      <c r="D729" s="53"/>
      <c r="E729" s="50"/>
      <c r="F729" s="48"/>
      <c r="G729" s="48"/>
      <c r="CP729" s="49"/>
    </row>
    <row r="730" spans="2:94" ht="13" x14ac:dyDescent="0.25">
      <c r="B730" s="50"/>
      <c r="C730" s="53"/>
      <c r="D730" s="53"/>
      <c r="E730" s="50"/>
      <c r="F730" s="48"/>
      <c r="G730" s="48"/>
      <c r="CP730" s="49"/>
    </row>
    <row r="731" spans="2:94" ht="13" x14ac:dyDescent="0.25">
      <c r="B731" s="50"/>
      <c r="C731" s="53"/>
      <c r="D731" s="53"/>
      <c r="E731" s="50"/>
      <c r="F731" s="48"/>
      <c r="G731" s="48"/>
      <c r="CP731" s="49"/>
    </row>
    <row r="732" spans="2:94" ht="13" x14ac:dyDescent="0.25">
      <c r="B732" s="50"/>
      <c r="C732" s="53"/>
      <c r="D732" s="53"/>
      <c r="E732" s="50"/>
      <c r="F732" s="48"/>
      <c r="G732" s="48"/>
      <c r="CP732" s="49"/>
    </row>
    <row r="733" spans="2:94" ht="13" x14ac:dyDescent="0.25">
      <c r="B733" s="50"/>
      <c r="C733" s="53"/>
      <c r="D733" s="53"/>
      <c r="E733" s="50"/>
      <c r="F733" s="48"/>
      <c r="G733" s="48"/>
      <c r="CP733" s="49"/>
    </row>
    <row r="734" spans="2:94" ht="13" x14ac:dyDescent="0.25">
      <c r="B734" s="50"/>
      <c r="C734" s="53"/>
      <c r="D734" s="53"/>
      <c r="E734" s="50"/>
      <c r="F734" s="48"/>
      <c r="G734" s="48"/>
      <c r="CP734" s="49"/>
    </row>
    <row r="735" spans="2:94" ht="13" x14ac:dyDescent="0.25">
      <c r="B735" s="50"/>
      <c r="C735" s="53"/>
      <c r="D735" s="53"/>
      <c r="E735" s="50"/>
      <c r="F735" s="48"/>
      <c r="G735" s="48"/>
      <c r="CP735" s="49"/>
    </row>
    <row r="736" spans="2:94" ht="13" x14ac:dyDescent="0.25">
      <c r="B736" s="50"/>
      <c r="C736" s="53"/>
      <c r="D736" s="53"/>
      <c r="E736" s="50"/>
      <c r="F736" s="48"/>
      <c r="G736" s="48"/>
      <c r="CP736" s="49"/>
    </row>
    <row r="737" spans="2:94" ht="13" x14ac:dyDescent="0.25">
      <c r="B737" s="50"/>
      <c r="C737" s="53"/>
      <c r="D737" s="53"/>
      <c r="E737" s="50"/>
      <c r="F737" s="48"/>
      <c r="G737" s="48"/>
      <c r="CP737" s="49"/>
    </row>
    <row r="738" spans="2:94" ht="13" x14ac:dyDescent="0.25">
      <c r="B738" s="50"/>
      <c r="C738" s="53"/>
      <c r="D738" s="53"/>
      <c r="E738" s="50"/>
      <c r="F738" s="48"/>
      <c r="G738" s="48"/>
      <c r="CP738" s="49"/>
    </row>
    <row r="739" spans="2:94" ht="13" x14ac:dyDescent="0.25">
      <c r="B739" s="50"/>
      <c r="C739" s="53"/>
      <c r="D739" s="53"/>
      <c r="E739" s="50"/>
      <c r="F739" s="48"/>
      <c r="G739" s="48"/>
      <c r="CP739" s="49"/>
    </row>
    <row r="740" spans="2:94" ht="13" x14ac:dyDescent="0.25">
      <c r="B740" s="50"/>
      <c r="C740" s="53"/>
      <c r="D740" s="53"/>
      <c r="E740" s="50"/>
      <c r="F740" s="48"/>
      <c r="G740" s="48"/>
      <c r="CP740" s="49"/>
    </row>
    <row r="741" spans="2:94" ht="13" x14ac:dyDescent="0.25">
      <c r="B741" s="50"/>
      <c r="C741" s="53"/>
      <c r="D741" s="53"/>
      <c r="E741" s="50"/>
      <c r="F741" s="48"/>
      <c r="G741" s="48"/>
      <c r="CP741" s="49"/>
    </row>
    <row r="742" spans="2:94" ht="13" x14ac:dyDescent="0.25">
      <c r="B742" s="50"/>
      <c r="C742" s="53"/>
      <c r="D742" s="53"/>
      <c r="E742" s="50"/>
      <c r="F742" s="48"/>
      <c r="G742" s="48"/>
      <c r="CP742" s="49"/>
    </row>
    <row r="743" spans="2:94" ht="13" x14ac:dyDescent="0.25">
      <c r="B743" s="50"/>
      <c r="C743" s="53"/>
      <c r="D743" s="53"/>
      <c r="E743" s="50"/>
      <c r="F743" s="48"/>
      <c r="G743" s="48"/>
      <c r="CP743" s="49"/>
    </row>
    <row r="744" spans="2:94" ht="13" x14ac:dyDescent="0.25">
      <c r="B744" s="50"/>
      <c r="C744" s="53"/>
      <c r="D744" s="53"/>
      <c r="E744" s="50"/>
      <c r="F744" s="48"/>
      <c r="G744" s="48"/>
      <c r="CP744" s="49"/>
    </row>
    <row r="745" spans="2:94" ht="13" x14ac:dyDescent="0.25">
      <c r="B745" s="50"/>
      <c r="C745" s="53"/>
      <c r="D745" s="53"/>
      <c r="E745" s="50"/>
      <c r="F745" s="48"/>
      <c r="G745" s="48"/>
      <c r="CP745" s="49"/>
    </row>
    <row r="746" spans="2:94" ht="13" x14ac:dyDescent="0.25">
      <c r="B746" s="50"/>
      <c r="C746" s="53"/>
      <c r="D746" s="53"/>
      <c r="E746" s="50"/>
      <c r="F746" s="48"/>
      <c r="G746" s="48"/>
      <c r="CP746" s="49"/>
    </row>
    <row r="747" spans="2:94" ht="13" x14ac:dyDescent="0.25">
      <c r="B747" s="50"/>
      <c r="C747" s="53"/>
      <c r="D747" s="53"/>
      <c r="E747" s="50"/>
      <c r="F747" s="48"/>
      <c r="G747" s="48"/>
      <c r="CP747" s="49"/>
    </row>
    <row r="748" spans="2:94" ht="13" x14ac:dyDescent="0.25">
      <c r="B748" s="50"/>
      <c r="C748" s="53"/>
      <c r="D748" s="53"/>
      <c r="E748" s="50"/>
      <c r="F748" s="48"/>
      <c r="G748" s="48"/>
      <c r="CP748" s="49"/>
    </row>
    <row r="749" spans="2:94" ht="13" x14ac:dyDescent="0.25">
      <c r="B749" s="50"/>
      <c r="C749" s="53"/>
      <c r="D749" s="53"/>
      <c r="E749" s="50"/>
      <c r="F749" s="48"/>
      <c r="G749" s="48"/>
      <c r="CP749" s="49"/>
    </row>
    <row r="750" spans="2:94" ht="13" x14ac:dyDescent="0.25">
      <c r="B750" s="50"/>
      <c r="C750" s="53"/>
      <c r="D750" s="53"/>
      <c r="E750" s="50"/>
      <c r="F750" s="48"/>
      <c r="G750" s="48"/>
      <c r="CP750" s="49"/>
    </row>
    <row r="751" spans="2:94" ht="13" x14ac:dyDescent="0.25">
      <c r="B751" s="50"/>
      <c r="C751" s="53"/>
      <c r="D751" s="53"/>
      <c r="E751" s="50"/>
      <c r="F751" s="48"/>
      <c r="G751" s="48"/>
      <c r="CP751" s="49"/>
    </row>
    <row r="752" spans="2:94" ht="13" x14ac:dyDescent="0.25">
      <c r="B752" s="50"/>
      <c r="C752" s="53"/>
      <c r="D752" s="53"/>
      <c r="E752" s="50"/>
      <c r="F752" s="48"/>
      <c r="G752" s="48"/>
      <c r="CP752" s="49"/>
    </row>
    <row r="753" spans="2:94" ht="13" x14ac:dyDescent="0.25">
      <c r="B753" s="50"/>
      <c r="C753" s="53"/>
      <c r="D753" s="53"/>
      <c r="E753" s="50"/>
      <c r="F753" s="48"/>
      <c r="G753" s="48"/>
      <c r="CP753" s="49"/>
    </row>
    <row r="754" spans="2:94" ht="13" x14ac:dyDescent="0.25">
      <c r="B754" s="50"/>
      <c r="C754" s="53"/>
      <c r="D754" s="53"/>
      <c r="E754" s="50"/>
      <c r="F754" s="48"/>
      <c r="G754" s="48"/>
      <c r="CP754" s="49"/>
    </row>
    <row r="755" spans="2:94" ht="13" x14ac:dyDescent="0.25">
      <c r="B755" s="50"/>
      <c r="C755" s="53"/>
      <c r="D755" s="53"/>
      <c r="E755" s="50"/>
      <c r="F755" s="48"/>
      <c r="G755" s="48"/>
      <c r="CP755" s="49"/>
    </row>
    <row r="756" spans="2:94" ht="13" x14ac:dyDescent="0.25">
      <c r="B756" s="50"/>
      <c r="C756" s="53"/>
      <c r="D756" s="53"/>
      <c r="E756" s="50"/>
      <c r="F756" s="48"/>
      <c r="G756" s="48"/>
      <c r="CP756" s="49"/>
    </row>
    <row r="757" spans="2:94" ht="13" x14ac:dyDescent="0.25">
      <c r="B757" s="50"/>
      <c r="C757" s="53"/>
      <c r="D757" s="53"/>
      <c r="E757" s="50"/>
      <c r="F757" s="48"/>
      <c r="G757" s="48"/>
      <c r="CP757" s="49"/>
    </row>
    <row r="758" spans="2:94" ht="13" x14ac:dyDescent="0.25">
      <c r="B758" s="50"/>
      <c r="C758" s="53"/>
      <c r="D758" s="53"/>
      <c r="E758" s="50"/>
      <c r="F758" s="48"/>
      <c r="G758" s="48"/>
      <c r="CP758" s="49"/>
    </row>
    <row r="759" spans="2:94" ht="13" x14ac:dyDescent="0.25">
      <c r="B759" s="50"/>
      <c r="C759" s="53"/>
      <c r="D759" s="53"/>
      <c r="E759" s="50"/>
      <c r="F759" s="48"/>
      <c r="G759" s="48"/>
      <c r="CP759" s="49"/>
    </row>
    <row r="760" spans="2:94" ht="13" x14ac:dyDescent="0.25">
      <c r="B760" s="50"/>
      <c r="C760" s="53"/>
      <c r="D760" s="53"/>
      <c r="E760" s="50"/>
      <c r="F760" s="48"/>
      <c r="G760" s="48"/>
      <c r="CP760" s="49"/>
    </row>
    <row r="761" spans="2:94" ht="13" x14ac:dyDescent="0.25">
      <c r="B761" s="50"/>
      <c r="C761" s="53"/>
      <c r="D761" s="53"/>
      <c r="E761" s="50"/>
      <c r="F761" s="48"/>
      <c r="G761" s="48"/>
      <c r="CP761" s="49"/>
    </row>
    <row r="762" spans="2:94" ht="13" x14ac:dyDescent="0.25">
      <c r="B762" s="50"/>
      <c r="C762" s="53"/>
      <c r="D762" s="53"/>
      <c r="E762" s="50"/>
      <c r="F762" s="48"/>
      <c r="G762" s="48"/>
      <c r="CP762" s="49"/>
    </row>
    <row r="763" spans="2:94" ht="13" x14ac:dyDescent="0.25">
      <c r="B763" s="50"/>
      <c r="C763" s="53"/>
      <c r="D763" s="53"/>
      <c r="E763" s="50"/>
      <c r="F763" s="48"/>
      <c r="G763" s="48"/>
      <c r="CP763" s="49"/>
    </row>
    <row r="764" spans="2:94" ht="13" x14ac:dyDescent="0.25">
      <c r="B764" s="50"/>
      <c r="C764" s="53"/>
      <c r="D764" s="53"/>
      <c r="E764" s="50"/>
      <c r="F764" s="48"/>
      <c r="G764" s="48"/>
      <c r="CP764" s="49"/>
    </row>
    <row r="765" spans="2:94" ht="13" x14ac:dyDescent="0.25">
      <c r="B765" s="50"/>
      <c r="C765" s="53"/>
      <c r="D765" s="53"/>
      <c r="E765" s="50"/>
      <c r="F765" s="48"/>
      <c r="G765" s="48"/>
      <c r="CP765" s="49"/>
    </row>
    <row r="766" spans="2:94" ht="13" x14ac:dyDescent="0.25">
      <c r="B766" s="50"/>
      <c r="C766" s="53"/>
      <c r="D766" s="53"/>
      <c r="E766" s="50"/>
      <c r="F766" s="48"/>
      <c r="G766" s="48"/>
      <c r="CP766" s="49"/>
    </row>
    <row r="767" spans="2:94" ht="13" x14ac:dyDescent="0.25">
      <c r="B767" s="50"/>
      <c r="C767" s="53"/>
      <c r="D767" s="53"/>
      <c r="E767" s="50"/>
      <c r="F767" s="48"/>
      <c r="G767" s="48"/>
      <c r="CP767" s="49"/>
    </row>
    <row r="768" spans="2:94" ht="13" x14ac:dyDescent="0.25">
      <c r="B768" s="50"/>
      <c r="C768" s="53"/>
      <c r="D768" s="53"/>
      <c r="E768" s="50"/>
      <c r="F768" s="48"/>
      <c r="G768" s="48"/>
      <c r="CP768" s="49"/>
    </row>
    <row r="769" spans="2:94" ht="13" x14ac:dyDescent="0.25">
      <c r="B769" s="50"/>
      <c r="C769" s="53"/>
      <c r="D769" s="53"/>
      <c r="E769" s="50"/>
      <c r="F769" s="48"/>
      <c r="G769" s="48"/>
      <c r="CP769" s="49"/>
    </row>
    <row r="770" spans="2:94" ht="13" x14ac:dyDescent="0.25">
      <c r="B770" s="50"/>
      <c r="C770" s="53"/>
      <c r="D770" s="53"/>
      <c r="E770" s="50"/>
      <c r="F770" s="48"/>
      <c r="G770" s="48"/>
      <c r="CP770" s="49"/>
    </row>
    <row r="771" spans="2:94" ht="13" x14ac:dyDescent="0.25">
      <c r="B771" s="50"/>
      <c r="C771" s="53"/>
      <c r="D771" s="53"/>
      <c r="E771" s="50"/>
      <c r="F771" s="48"/>
      <c r="G771" s="48"/>
      <c r="CP771" s="49"/>
    </row>
    <row r="772" spans="2:94" ht="13" x14ac:dyDescent="0.25">
      <c r="B772" s="50"/>
      <c r="C772" s="53"/>
      <c r="D772" s="53"/>
      <c r="E772" s="50"/>
      <c r="F772" s="48"/>
      <c r="G772" s="48"/>
      <c r="CP772" s="49"/>
    </row>
    <row r="773" spans="2:94" ht="13" x14ac:dyDescent="0.25">
      <c r="B773" s="50"/>
      <c r="C773" s="53"/>
      <c r="D773" s="53"/>
      <c r="E773" s="50"/>
      <c r="F773" s="48"/>
      <c r="G773" s="48"/>
      <c r="CP773" s="49"/>
    </row>
    <row r="774" spans="2:94" ht="13" x14ac:dyDescent="0.25">
      <c r="B774" s="50"/>
      <c r="C774" s="53"/>
      <c r="D774" s="53"/>
      <c r="E774" s="50"/>
      <c r="F774" s="48"/>
      <c r="G774" s="48"/>
      <c r="CP774" s="49"/>
    </row>
    <row r="775" spans="2:94" ht="13" x14ac:dyDescent="0.25">
      <c r="B775" s="50"/>
      <c r="C775" s="53"/>
      <c r="D775" s="53"/>
      <c r="E775" s="50"/>
      <c r="F775" s="48"/>
      <c r="G775" s="48"/>
      <c r="CP775" s="49"/>
    </row>
    <row r="776" spans="2:94" ht="13" x14ac:dyDescent="0.25">
      <c r="B776" s="50"/>
      <c r="C776" s="53"/>
      <c r="D776" s="53"/>
      <c r="E776" s="50"/>
      <c r="F776" s="48"/>
      <c r="G776" s="48"/>
      <c r="CP776" s="49"/>
    </row>
    <row r="777" spans="2:94" ht="13" x14ac:dyDescent="0.25">
      <c r="B777" s="50"/>
      <c r="C777" s="53"/>
      <c r="D777" s="53"/>
      <c r="E777" s="50"/>
      <c r="F777" s="48"/>
      <c r="G777" s="48"/>
      <c r="CP777" s="49"/>
    </row>
    <row r="778" spans="2:94" ht="13" x14ac:dyDescent="0.25">
      <c r="B778" s="50"/>
      <c r="C778" s="53"/>
      <c r="D778" s="53"/>
      <c r="E778" s="50"/>
      <c r="F778" s="48"/>
      <c r="G778" s="48"/>
      <c r="CP778" s="49"/>
    </row>
    <row r="779" spans="2:94" ht="13" x14ac:dyDescent="0.25">
      <c r="B779" s="50"/>
      <c r="C779" s="53"/>
      <c r="D779" s="53"/>
      <c r="E779" s="50"/>
      <c r="F779" s="48"/>
      <c r="G779" s="48"/>
      <c r="CP779" s="49"/>
    </row>
    <row r="780" spans="2:94" ht="13" x14ac:dyDescent="0.25">
      <c r="B780" s="50"/>
      <c r="C780" s="53"/>
      <c r="D780" s="53"/>
      <c r="E780" s="50"/>
      <c r="F780" s="48"/>
      <c r="G780" s="48"/>
      <c r="CP780" s="49"/>
    </row>
    <row r="781" spans="2:94" ht="13" x14ac:dyDescent="0.25">
      <c r="B781" s="50"/>
      <c r="C781" s="53"/>
      <c r="D781" s="53"/>
      <c r="E781" s="50"/>
      <c r="F781" s="48"/>
      <c r="G781" s="48"/>
      <c r="CP781" s="49"/>
    </row>
    <row r="782" spans="2:94" ht="13" x14ac:dyDescent="0.25">
      <c r="B782" s="50"/>
      <c r="C782" s="53"/>
      <c r="D782" s="53"/>
      <c r="E782" s="50"/>
      <c r="F782" s="48"/>
      <c r="G782" s="48"/>
      <c r="CP782" s="49"/>
    </row>
    <row r="783" spans="2:94" ht="13" x14ac:dyDescent="0.25">
      <c r="B783" s="50"/>
      <c r="C783" s="53"/>
      <c r="D783" s="53"/>
      <c r="E783" s="50"/>
      <c r="F783" s="48"/>
      <c r="G783" s="48"/>
      <c r="CP783" s="49"/>
    </row>
    <row r="784" spans="2:94" ht="13" x14ac:dyDescent="0.25">
      <c r="B784" s="50"/>
      <c r="C784" s="53"/>
      <c r="D784" s="53"/>
      <c r="E784" s="50"/>
      <c r="F784" s="48"/>
      <c r="G784" s="48"/>
      <c r="CP784" s="49"/>
    </row>
    <row r="785" spans="2:94" ht="13" x14ac:dyDescent="0.25">
      <c r="B785" s="50"/>
      <c r="C785" s="53"/>
      <c r="D785" s="53"/>
      <c r="E785" s="50"/>
      <c r="F785" s="48"/>
      <c r="G785" s="48"/>
      <c r="CP785" s="49"/>
    </row>
    <row r="786" spans="2:94" ht="13" x14ac:dyDescent="0.25">
      <c r="B786" s="50"/>
      <c r="C786" s="53"/>
      <c r="D786" s="53"/>
      <c r="E786" s="50"/>
      <c r="F786" s="48"/>
      <c r="G786" s="48"/>
      <c r="CP786" s="49"/>
    </row>
    <row r="787" spans="2:94" ht="13" x14ac:dyDescent="0.25">
      <c r="B787" s="50"/>
      <c r="C787" s="53"/>
      <c r="D787" s="53"/>
      <c r="E787" s="50"/>
      <c r="F787" s="48"/>
      <c r="G787" s="48"/>
      <c r="CP787" s="49"/>
    </row>
    <row r="788" spans="2:94" ht="13" x14ac:dyDescent="0.25">
      <c r="B788" s="50"/>
      <c r="C788" s="53"/>
      <c r="D788" s="53"/>
      <c r="E788" s="50"/>
      <c r="F788" s="48"/>
      <c r="G788" s="48"/>
      <c r="CP788" s="49"/>
    </row>
    <row r="789" spans="2:94" ht="13" x14ac:dyDescent="0.25">
      <c r="B789" s="50"/>
      <c r="C789" s="53"/>
      <c r="D789" s="53"/>
      <c r="E789" s="50"/>
      <c r="F789" s="48"/>
      <c r="G789" s="48"/>
      <c r="CP789" s="49"/>
    </row>
    <row r="790" spans="2:94" ht="13" x14ac:dyDescent="0.25">
      <c r="B790" s="50"/>
      <c r="C790" s="53"/>
      <c r="D790" s="53"/>
      <c r="E790" s="50"/>
      <c r="F790" s="48"/>
      <c r="G790" s="48"/>
      <c r="CP790" s="49"/>
    </row>
    <row r="791" spans="2:94" ht="13" x14ac:dyDescent="0.25">
      <c r="B791" s="50"/>
      <c r="C791" s="53"/>
      <c r="D791" s="53"/>
      <c r="E791" s="50"/>
      <c r="F791" s="48"/>
      <c r="G791" s="48"/>
      <c r="CP791" s="49"/>
    </row>
    <row r="792" spans="2:94" ht="13" x14ac:dyDescent="0.25">
      <c r="B792" s="50"/>
      <c r="C792" s="53"/>
      <c r="D792" s="53"/>
      <c r="E792" s="50"/>
      <c r="F792" s="48"/>
      <c r="G792" s="48"/>
      <c r="CP792" s="49"/>
    </row>
    <row r="793" spans="2:94" ht="13" x14ac:dyDescent="0.25">
      <c r="B793" s="50"/>
      <c r="C793" s="53"/>
      <c r="D793" s="53"/>
      <c r="E793" s="50"/>
      <c r="F793" s="48"/>
      <c r="G793" s="48"/>
      <c r="CP793" s="49"/>
    </row>
    <row r="794" spans="2:94" ht="13" x14ac:dyDescent="0.25">
      <c r="B794" s="50"/>
      <c r="C794" s="53"/>
      <c r="D794" s="53"/>
      <c r="E794" s="50"/>
      <c r="F794" s="48"/>
      <c r="G794" s="48"/>
      <c r="CP794" s="49"/>
    </row>
    <row r="795" spans="2:94" ht="13" x14ac:dyDescent="0.25">
      <c r="B795" s="50"/>
      <c r="C795" s="53"/>
      <c r="D795" s="53"/>
      <c r="E795" s="50"/>
      <c r="F795" s="48"/>
      <c r="G795" s="48"/>
      <c r="CP795" s="49"/>
    </row>
    <row r="796" spans="2:94" ht="13" x14ac:dyDescent="0.25">
      <c r="B796" s="50"/>
      <c r="C796" s="53"/>
      <c r="D796" s="53"/>
      <c r="E796" s="50"/>
      <c r="F796" s="48"/>
      <c r="G796" s="48"/>
      <c r="CP796" s="49"/>
    </row>
    <row r="797" spans="2:94" ht="13" x14ac:dyDescent="0.25">
      <c r="B797" s="50"/>
      <c r="C797" s="53"/>
      <c r="D797" s="53"/>
      <c r="E797" s="50"/>
      <c r="F797" s="48"/>
      <c r="G797" s="48"/>
      <c r="CP797" s="49"/>
    </row>
    <row r="798" spans="2:94" ht="13" x14ac:dyDescent="0.25">
      <c r="B798" s="50"/>
      <c r="C798" s="53"/>
      <c r="D798" s="53"/>
      <c r="E798" s="50"/>
      <c r="F798" s="48"/>
      <c r="G798" s="48"/>
      <c r="CP798" s="49"/>
    </row>
    <row r="799" spans="2:94" ht="13" x14ac:dyDescent="0.25">
      <c r="B799" s="50"/>
      <c r="C799" s="53"/>
      <c r="D799" s="53"/>
      <c r="E799" s="50"/>
      <c r="F799" s="48"/>
      <c r="G799" s="48"/>
      <c r="CP799" s="49"/>
    </row>
    <row r="800" spans="2:94" ht="13" x14ac:dyDescent="0.25">
      <c r="B800" s="50"/>
      <c r="C800" s="53"/>
      <c r="D800" s="53"/>
      <c r="E800" s="50"/>
      <c r="F800" s="48"/>
      <c r="G800" s="48"/>
      <c r="CP800" s="49"/>
    </row>
    <row r="801" spans="2:94" ht="13" x14ac:dyDescent="0.25">
      <c r="B801" s="50"/>
      <c r="C801" s="53"/>
      <c r="D801" s="53"/>
      <c r="E801" s="50"/>
      <c r="F801" s="48"/>
      <c r="G801" s="48"/>
      <c r="CP801" s="49"/>
    </row>
    <row r="802" spans="2:94" ht="13" x14ac:dyDescent="0.25">
      <c r="B802" s="50"/>
      <c r="C802" s="53"/>
      <c r="D802" s="53"/>
      <c r="E802" s="50"/>
      <c r="F802" s="48"/>
      <c r="G802" s="48"/>
      <c r="CP802" s="49"/>
    </row>
    <row r="803" spans="2:94" ht="13" x14ac:dyDescent="0.25">
      <c r="B803" s="50"/>
      <c r="C803" s="53"/>
      <c r="D803" s="53"/>
      <c r="E803" s="50"/>
      <c r="F803" s="48"/>
      <c r="G803" s="48"/>
      <c r="CP803" s="49"/>
    </row>
    <row r="804" spans="2:94" ht="13" x14ac:dyDescent="0.25">
      <c r="B804" s="50"/>
      <c r="C804" s="53"/>
      <c r="D804" s="53"/>
      <c r="E804" s="50"/>
      <c r="F804" s="48"/>
      <c r="G804" s="48"/>
      <c r="CP804" s="49"/>
    </row>
    <row r="805" spans="2:94" ht="13" x14ac:dyDescent="0.25">
      <c r="B805" s="50"/>
      <c r="C805" s="53"/>
      <c r="D805" s="53"/>
      <c r="E805" s="50"/>
      <c r="F805" s="48"/>
      <c r="G805" s="48"/>
      <c r="CP805" s="49"/>
    </row>
    <row r="806" spans="2:94" ht="13" x14ac:dyDescent="0.25">
      <c r="B806" s="50"/>
      <c r="C806" s="53"/>
      <c r="D806" s="53"/>
      <c r="E806" s="50"/>
      <c r="F806" s="48"/>
      <c r="G806" s="48"/>
      <c r="CP806" s="49"/>
    </row>
    <row r="807" spans="2:94" ht="13" x14ac:dyDescent="0.25">
      <c r="B807" s="50"/>
      <c r="C807" s="53"/>
      <c r="D807" s="53"/>
      <c r="E807" s="50"/>
      <c r="F807" s="48"/>
      <c r="G807" s="48"/>
      <c r="CP807" s="49"/>
    </row>
    <row r="808" spans="2:94" ht="13" x14ac:dyDescent="0.25">
      <c r="B808" s="50"/>
      <c r="C808" s="53"/>
      <c r="D808" s="53"/>
      <c r="E808" s="50"/>
      <c r="F808" s="48"/>
      <c r="G808" s="48"/>
      <c r="CP808" s="49"/>
    </row>
    <row r="809" spans="2:94" ht="13" x14ac:dyDescent="0.25">
      <c r="B809" s="50"/>
      <c r="C809" s="53"/>
      <c r="D809" s="53"/>
      <c r="E809" s="50"/>
      <c r="F809" s="48"/>
      <c r="G809" s="48"/>
      <c r="CP809" s="49"/>
    </row>
    <row r="810" spans="2:94" ht="13" x14ac:dyDescent="0.25">
      <c r="B810" s="50"/>
      <c r="C810" s="53"/>
      <c r="D810" s="53"/>
      <c r="E810" s="50"/>
      <c r="F810" s="48"/>
      <c r="G810" s="48"/>
      <c r="CP810" s="49"/>
    </row>
    <row r="811" spans="2:94" ht="13" x14ac:dyDescent="0.25">
      <c r="B811" s="50"/>
      <c r="C811" s="53"/>
      <c r="D811" s="53"/>
      <c r="E811" s="50"/>
      <c r="F811" s="48"/>
      <c r="G811" s="48"/>
      <c r="CP811" s="49"/>
    </row>
    <row r="812" spans="2:94" ht="13" x14ac:dyDescent="0.25">
      <c r="B812" s="50"/>
      <c r="C812" s="53"/>
      <c r="D812" s="53"/>
      <c r="E812" s="50"/>
      <c r="F812" s="48"/>
      <c r="G812" s="48"/>
      <c r="CP812" s="49"/>
    </row>
    <row r="813" spans="2:94" ht="13" x14ac:dyDescent="0.25">
      <c r="B813" s="50"/>
      <c r="C813" s="53"/>
      <c r="D813" s="53"/>
      <c r="E813" s="50"/>
      <c r="F813" s="48"/>
      <c r="G813" s="48"/>
      <c r="CP813" s="49"/>
    </row>
    <row r="814" spans="2:94" ht="13" x14ac:dyDescent="0.25">
      <c r="B814" s="50"/>
      <c r="C814" s="53"/>
      <c r="D814" s="53"/>
      <c r="E814" s="50"/>
      <c r="F814" s="48"/>
      <c r="G814" s="48"/>
      <c r="CP814" s="49"/>
    </row>
    <row r="815" spans="2:94" ht="13" x14ac:dyDescent="0.25">
      <c r="B815" s="50"/>
      <c r="C815" s="53"/>
      <c r="D815" s="53"/>
      <c r="E815" s="50"/>
      <c r="F815" s="48"/>
      <c r="G815" s="48"/>
      <c r="CP815" s="49"/>
    </row>
    <row r="816" spans="2:94" ht="13" x14ac:dyDescent="0.25">
      <c r="B816" s="50"/>
      <c r="C816" s="53"/>
      <c r="D816" s="53"/>
      <c r="E816" s="50"/>
      <c r="F816" s="48"/>
      <c r="G816" s="48"/>
      <c r="CP816" s="49"/>
    </row>
    <row r="817" spans="2:94" ht="13" x14ac:dyDescent="0.25">
      <c r="B817" s="50"/>
      <c r="C817" s="53"/>
      <c r="D817" s="53"/>
      <c r="E817" s="50"/>
      <c r="F817" s="48"/>
      <c r="G817" s="48"/>
      <c r="CP817" s="49"/>
    </row>
    <row r="818" spans="2:94" ht="13" x14ac:dyDescent="0.25">
      <c r="B818" s="50"/>
      <c r="C818" s="53"/>
      <c r="D818" s="53"/>
      <c r="E818" s="50"/>
      <c r="F818" s="48"/>
      <c r="G818" s="48"/>
      <c r="CP818" s="49"/>
    </row>
    <row r="819" spans="2:94" ht="13" x14ac:dyDescent="0.25">
      <c r="B819" s="50"/>
      <c r="C819" s="53"/>
      <c r="D819" s="53"/>
      <c r="E819" s="50"/>
      <c r="F819" s="48"/>
      <c r="G819" s="48"/>
      <c r="CP819" s="49"/>
    </row>
    <row r="820" spans="2:94" ht="13" x14ac:dyDescent="0.25">
      <c r="B820" s="50"/>
      <c r="C820" s="53"/>
      <c r="D820" s="53"/>
      <c r="E820" s="50"/>
      <c r="F820" s="48"/>
      <c r="G820" s="48"/>
      <c r="CP820" s="49"/>
    </row>
    <row r="821" spans="2:94" ht="13" x14ac:dyDescent="0.25">
      <c r="B821" s="50"/>
      <c r="C821" s="53"/>
      <c r="D821" s="53"/>
      <c r="E821" s="50"/>
      <c r="F821" s="48"/>
      <c r="G821" s="48"/>
      <c r="CP821" s="49"/>
    </row>
    <row r="822" spans="2:94" ht="13" x14ac:dyDescent="0.25">
      <c r="B822" s="50"/>
      <c r="C822" s="53"/>
      <c r="D822" s="53"/>
      <c r="E822" s="50"/>
      <c r="F822" s="48"/>
      <c r="G822" s="48"/>
      <c r="CP822" s="49"/>
    </row>
    <row r="823" spans="2:94" ht="13" x14ac:dyDescent="0.25">
      <c r="B823" s="50"/>
      <c r="C823" s="53"/>
      <c r="D823" s="53"/>
      <c r="E823" s="50"/>
      <c r="F823" s="48"/>
      <c r="G823" s="48"/>
      <c r="CP823" s="49"/>
    </row>
    <row r="824" spans="2:94" ht="13" x14ac:dyDescent="0.25">
      <c r="B824" s="50"/>
      <c r="C824" s="53"/>
      <c r="D824" s="53"/>
      <c r="E824" s="50"/>
      <c r="F824" s="48"/>
      <c r="G824" s="48"/>
      <c r="CP824" s="49"/>
    </row>
    <row r="825" spans="2:94" ht="13" x14ac:dyDescent="0.25">
      <c r="B825" s="50"/>
      <c r="C825" s="53"/>
      <c r="D825" s="53"/>
      <c r="E825" s="50"/>
      <c r="F825" s="48"/>
      <c r="G825" s="48"/>
      <c r="CP825" s="49"/>
    </row>
    <row r="826" spans="2:94" ht="13" x14ac:dyDescent="0.25">
      <c r="B826" s="50"/>
      <c r="C826" s="53"/>
      <c r="D826" s="53"/>
      <c r="E826" s="50"/>
      <c r="F826" s="48"/>
      <c r="G826" s="48"/>
      <c r="CP826" s="49"/>
    </row>
    <row r="827" spans="2:94" ht="13" x14ac:dyDescent="0.25">
      <c r="B827" s="50"/>
      <c r="C827" s="53"/>
      <c r="D827" s="53"/>
      <c r="E827" s="50"/>
      <c r="F827" s="48"/>
      <c r="G827" s="48"/>
      <c r="CP827" s="49"/>
    </row>
    <row r="828" spans="2:94" ht="13" x14ac:dyDescent="0.25">
      <c r="B828" s="50"/>
      <c r="C828" s="53"/>
      <c r="D828" s="53"/>
      <c r="E828" s="50"/>
      <c r="F828" s="48"/>
      <c r="G828" s="48"/>
      <c r="CP828" s="49"/>
    </row>
    <row r="829" spans="2:94" ht="13" x14ac:dyDescent="0.25">
      <c r="B829" s="50"/>
      <c r="C829" s="53"/>
      <c r="D829" s="53"/>
      <c r="E829" s="50"/>
      <c r="F829" s="48"/>
      <c r="G829" s="48"/>
      <c r="CP829" s="49"/>
    </row>
    <row r="830" spans="2:94" ht="13" x14ac:dyDescent="0.25">
      <c r="B830" s="50"/>
      <c r="C830" s="53"/>
      <c r="D830" s="53"/>
      <c r="E830" s="50"/>
      <c r="F830" s="48"/>
      <c r="G830" s="48"/>
      <c r="CP830" s="49"/>
    </row>
    <row r="831" spans="2:94" ht="13" x14ac:dyDescent="0.25">
      <c r="B831" s="50"/>
      <c r="C831" s="53"/>
      <c r="D831" s="53"/>
      <c r="E831" s="50"/>
      <c r="F831" s="48"/>
      <c r="G831" s="48"/>
      <c r="CP831" s="49"/>
    </row>
    <row r="832" spans="2:94" ht="13" x14ac:dyDescent="0.25">
      <c r="B832" s="50"/>
      <c r="C832" s="53"/>
      <c r="D832" s="53"/>
      <c r="E832" s="50"/>
      <c r="F832" s="48"/>
      <c r="G832" s="48"/>
      <c r="CP832" s="49"/>
    </row>
    <row r="833" spans="2:94" ht="13" x14ac:dyDescent="0.25">
      <c r="B833" s="50"/>
      <c r="C833" s="53"/>
      <c r="D833" s="53"/>
      <c r="E833" s="50"/>
      <c r="F833" s="48"/>
      <c r="G833" s="48"/>
      <c r="CP833" s="49"/>
    </row>
    <row r="834" spans="2:94" ht="13" x14ac:dyDescent="0.25">
      <c r="B834" s="50"/>
      <c r="C834" s="53"/>
      <c r="D834" s="53"/>
      <c r="E834" s="50"/>
      <c r="F834" s="48"/>
      <c r="G834" s="48"/>
      <c r="CP834" s="49"/>
    </row>
    <row r="835" spans="2:94" ht="13" x14ac:dyDescent="0.25">
      <c r="B835" s="50"/>
      <c r="C835" s="53"/>
      <c r="D835" s="53"/>
      <c r="E835" s="50"/>
      <c r="F835" s="48"/>
      <c r="G835" s="48"/>
      <c r="CP835" s="49"/>
    </row>
    <row r="836" spans="2:94" ht="13" x14ac:dyDescent="0.25">
      <c r="B836" s="50"/>
      <c r="C836" s="53"/>
      <c r="D836" s="53"/>
      <c r="E836" s="50"/>
      <c r="F836" s="48"/>
      <c r="G836" s="48"/>
      <c r="CP836" s="49"/>
    </row>
    <row r="837" spans="2:94" ht="13" x14ac:dyDescent="0.25">
      <c r="B837" s="50"/>
      <c r="C837" s="53"/>
      <c r="D837" s="53"/>
      <c r="E837" s="50"/>
      <c r="F837" s="48"/>
      <c r="G837" s="48"/>
      <c r="CP837" s="49"/>
    </row>
    <row r="838" spans="2:94" ht="13" x14ac:dyDescent="0.25">
      <c r="B838" s="50"/>
      <c r="C838" s="53"/>
      <c r="D838" s="53"/>
      <c r="E838" s="50"/>
      <c r="F838" s="48"/>
      <c r="G838" s="48"/>
      <c r="CP838" s="49"/>
    </row>
    <row r="839" spans="2:94" ht="13" x14ac:dyDescent="0.25">
      <c r="B839" s="50"/>
      <c r="C839" s="53"/>
      <c r="D839" s="53"/>
      <c r="E839" s="50"/>
      <c r="F839" s="48"/>
      <c r="G839" s="48"/>
      <c r="CP839" s="49"/>
    </row>
    <row r="840" spans="2:94" ht="13" x14ac:dyDescent="0.25">
      <c r="B840" s="50"/>
      <c r="C840" s="53"/>
      <c r="D840" s="53"/>
      <c r="E840" s="50"/>
      <c r="F840" s="48"/>
      <c r="G840" s="48"/>
      <c r="CP840" s="49"/>
    </row>
    <row r="841" spans="2:94" ht="13" x14ac:dyDescent="0.25">
      <c r="B841" s="50"/>
      <c r="C841" s="53"/>
      <c r="D841" s="53"/>
      <c r="E841" s="50"/>
      <c r="F841" s="48"/>
      <c r="G841" s="48"/>
      <c r="CP841" s="49"/>
    </row>
    <row r="842" spans="2:94" ht="13" x14ac:dyDescent="0.25">
      <c r="B842" s="50"/>
      <c r="C842" s="53"/>
      <c r="D842" s="53"/>
      <c r="E842" s="50"/>
      <c r="F842" s="48"/>
      <c r="G842" s="48"/>
      <c r="CP842" s="49"/>
    </row>
    <row r="843" spans="2:94" ht="13" x14ac:dyDescent="0.25">
      <c r="B843" s="50"/>
      <c r="C843" s="53"/>
      <c r="D843" s="53"/>
      <c r="E843" s="50"/>
      <c r="F843" s="48"/>
      <c r="G843" s="48"/>
      <c r="CP843" s="49"/>
    </row>
    <row r="844" spans="2:94" ht="13" x14ac:dyDescent="0.25">
      <c r="B844" s="50"/>
      <c r="C844" s="53"/>
      <c r="D844" s="53"/>
      <c r="E844" s="50"/>
      <c r="F844" s="48"/>
      <c r="G844" s="48"/>
      <c r="CP844" s="49"/>
    </row>
    <row r="845" spans="2:94" ht="13" x14ac:dyDescent="0.25">
      <c r="B845" s="50"/>
      <c r="C845" s="53"/>
      <c r="D845" s="53"/>
      <c r="E845" s="50"/>
      <c r="F845" s="48"/>
      <c r="G845" s="48"/>
      <c r="CP845" s="49"/>
    </row>
    <row r="846" spans="2:94" ht="13" x14ac:dyDescent="0.25">
      <c r="B846" s="50"/>
      <c r="C846" s="53"/>
      <c r="D846" s="53"/>
      <c r="E846" s="50"/>
      <c r="F846" s="48"/>
      <c r="G846" s="48"/>
      <c r="CP846" s="49"/>
    </row>
    <row r="847" spans="2:94" ht="13" x14ac:dyDescent="0.25">
      <c r="B847" s="50"/>
      <c r="C847" s="53"/>
      <c r="D847" s="53"/>
      <c r="E847" s="50"/>
      <c r="F847" s="48"/>
      <c r="G847" s="48"/>
      <c r="CP847" s="49"/>
    </row>
    <row r="848" spans="2:94" ht="13" x14ac:dyDescent="0.25">
      <c r="B848" s="50"/>
      <c r="C848" s="53"/>
      <c r="D848" s="53"/>
      <c r="E848" s="50"/>
      <c r="F848" s="48"/>
      <c r="G848" s="48"/>
      <c r="CP848" s="49"/>
    </row>
    <row r="849" spans="2:94" ht="13" x14ac:dyDescent="0.25">
      <c r="B849" s="50"/>
      <c r="C849" s="53"/>
      <c r="D849" s="53"/>
      <c r="E849" s="50"/>
      <c r="F849" s="48"/>
      <c r="G849" s="48"/>
      <c r="CP849" s="49"/>
    </row>
    <row r="850" spans="2:94" ht="13" x14ac:dyDescent="0.25">
      <c r="B850" s="50"/>
      <c r="C850" s="53"/>
      <c r="D850" s="53"/>
      <c r="E850" s="50"/>
      <c r="F850" s="48"/>
      <c r="G850" s="48"/>
      <c r="CP850" s="49"/>
    </row>
    <row r="851" spans="2:94" ht="13" x14ac:dyDescent="0.25">
      <c r="B851" s="50"/>
      <c r="C851" s="53"/>
      <c r="D851" s="53"/>
      <c r="E851" s="50"/>
      <c r="F851" s="48"/>
      <c r="G851" s="48"/>
      <c r="CP851" s="49"/>
    </row>
    <row r="852" spans="2:94" ht="13" x14ac:dyDescent="0.25">
      <c r="B852" s="50"/>
      <c r="C852" s="53"/>
      <c r="D852" s="53"/>
      <c r="E852" s="50"/>
      <c r="F852" s="48"/>
      <c r="G852" s="48"/>
      <c r="CP852" s="49"/>
    </row>
    <row r="853" spans="2:94" ht="13" x14ac:dyDescent="0.25">
      <c r="B853" s="50"/>
      <c r="C853" s="53"/>
      <c r="D853" s="53"/>
      <c r="E853" s="50"/>
      <c r="F853" s="48"/>
      <c r="G853" s="48"/>
      <c r="CP853" s="49"/>
    </row>
    <row r="854" spans="2:94" ht="13" x14ac:dyDescent="0.25">
      <c r="B854" s="50"/>
      <c r="C854" s="53"/>
      <c r="D854" s="53"/>
      <c r="E854" s="50"/>
      <c r="F854" s="48"/>
      <c r="G854" s="48"/>
      <c r="CP854" s="49"/>
    </row>
    <row r="855" spans="2:94" ht="13" x14ac:dyDescent="0.25">
      <c r="B855" s="50"/>
      <c r="C855" s="53"/>
      <c r="D855" s="53"/>
      <c r="E855" s="50"/>
      <c r="F855" s="48"/>
      <c r="G855" s="48"/>
      <c r="CP855" s="49"/>
    </row>
    <row r="856" spans="2:94" ht="13" x14ac:dyDescent="0.25">
      <c r="B856" s="50"/>
      <c r="C856" s="53"/>
      <c r="D856" s="53"/>
      <c r="E856" s="50"/>
      <c r="F856" s="48"/>
      <c r="G856" s="48"/>
      <c r="CP856" s="49"/>
    </row>
    <row r="857" spans="2:94" ht="13" x14ac:dyDescent="0.25">
      <c r="B857" s="50"/>
      <c r="C857" s="53"/>
      <c r="D857" s="53"/>
      <c r="E857" s="50"/>
      <c r="F857" s="48"/>
      <c r="G857" s="48"/>
      <c r="CP857" s="49"/>
    </row>
    <row r="858" spans="2:94" ht="13" x14ac:dyDescent="0.25">
      <c r="B858" s="50"/>
      <c r="C858" s="53"/>
      <c r="D858" s="53"/>
      <c r="E858" s="50"/>
      <c r="F858" s="48"/>
      <c r="G858" s="48"/>
      <c r="CP858" s="49"/>
    </row>
    <row r="859" spans="2:94" ht="13" x14ac:dyDescent="0.25">
      <c r="B859" s="50"/>
      <c r="C859" s="53"/>
      <c r="D859" s="53"/>
      <c r="E859" s="50"/>
      <c r="F859" s="48"/>
      <c r="G859" s="48"/>
      <c r="CP859" s="49"/>
    </row>
    <row r="860" spans="2:94" ht="13" x14ac:dyDescent="0.25">
      <c r="B860" s="50"/>
      <c r="C860" s="53"/>
      <c r="D860" s="53"/>
      <c r="E860" s="50"/>
      <c r="F860" s="48"/>
      <c r="G860" s="48"/>
      <c r="CP860" s="49"/>
    </row>
    <row r="861" spans="2:94" ht="13" x14ac:dyDescent="0.25">
      <c r="B861" s="50"/>
      <c r="C861" s="53"/>
      <c r="D861" s="53"/>
      <c r="E861" s="50"/>
      <c r="F861" s="48"/>
      <c r="G861" s="48"/>
      <c r="CP861" s="49"/>
    </row>
    <row r="862" spans="2:94" ht="13" x14ac:dyDescent="0.25">
      <c r="B862" s="50"/>
      <c r="C862" s="53"/>
      <c r="D862" s="53"/>
      <c r="E862" s="50"/>
      <c r="F862" s="48"/>
      <c r="G862" s="48"/>
      <c r="CP862" s="49"/>
    </row>
    <row r="863" spans="2:94" ht="13" x14ac:dyDescent="0.25">
      <c r="B863" s="50"/>
      <c r="C863" s="53"/>
      <c r="D863" s="53"/>
      <c r="E863" s="50"/>
      <c r="F863" s="48"/>
      <c r="G863" s="48"/>
      <c r="CP863" s="49"/>
    </row>
    <row r="864" spans="2:94" ht="13" x14ac:dyDescent="0.25">
      <c r="B864" s="50"/>
      <c r="C864" s="53"/>
      <c r="D864" s="53"/>
      <c r="E864" s="50"/>
      <c r="F864" s="48"/>
      <c r="G864" s="48"/>
      <c r="CP864" s="49"/>
    </row>
    <row r="865" spans="2:94" ht="13" x14ac:dyDescent="0.25">
      <c r="B865" s="50"/>
      <c r="C865" s="53"/>
      <c r="D865" s="53"/>
      <c r="E865" s="50"/>
      <c r="F865" s="48"/>
      <c r="G865" s="48"/>
      <c r="CP865" s="49"/>
    </row>
    <row r="866" spans="2:94" ht="13" x14ac:dyDescent="0.25">
      <c r="B866" s="50"/>
      <c r="C866" s="53"/>
      <c r="D866" s="53"/>
      <c r="E866" s="50"/>
      <c r="F866" s="48"/>
      <c r="G866" s="48"/>
      <c r="CP866" s="49"/>
    </row>
    <row r="867" spans="2:94" ht="13" x14ac:dyDescent="0.25">
      <c r="B867" s="50"/>
      <c r="C867" s="53"/>
      <c r="D867" s="53"/>
      <c r="E867" s="50"/>
      <c r="F867" s="48"/>
      <c r="G867" s="48"/>
      <c r="CP867" s="49"/>
    </row>
    <row r="868" spans="2:94" ht="13" x14ac:dyDescent="0.25">
      <c r="B868" s="50"/>
      <c r="C868" s="53"/>
      <c r="D868" s="53"/>
      <c r="E868" s="50"/>
      <c r="F868" s="48"/>
      <c r="G868" s="48"/>
      <c r="CP868" s="49"/>
    </row>
    <row r="869" spans="2:94" ht="13" x14ac:dyDescent="0.25">
      <c r="B869" s="50"/>
      <c r="C869" s="53"/>
      <c r="D869" s="53"/>
      <c r="E869" s="50"/>
      <c r="F869" s="48"/>
      <c r="G869" s="48"/>
      <c r="CP869" s="49"/>
    </row>
    <row r="870" spans="2:94" ht="13" x14ac:dyDescent="0.25">
      <c r="B870" s="50"/>
      <c r="C870" s="53"/>
      <c r="D870" s="53"/>
      <c r="E870" s="50"/>
      <c r="F870" s="48"/>
      <c r="G870" s="48"/>
      <c r="CP870" s="49"/>
    </row>
    <row r="871" spans="2:94" ht="13" x14ac:dyDescent="0.25">
      <c r="B871" s="50"/>
      <c r="C871" s="53"/>
      <c r="D871" s="53"/>
      <c r="E871" s="50"/>
      <c r="F871" s="48"/>
      <c r="G871" s="48"/>
      <c r="CP871" s="49"/>
    </row>
    <row r="872" spans="2:94" ht="13" x14ac:dyDescent="0.25">
      <c r="B872" s="50"/>
      <c r="C872" s="53"/>
      <c r="D872" s="53"/>
      <c r="E872" s="50"/>
      <c r="F872" s="48"/>
      <c r="G872" s="48"/>
      <c r="CP872" s="49"/>
    </row>
    <row r="873" spans="2:94" ht="13" x14ac:dyDescent="0.25">
      <c r="B873" s="50"/>
      <c r="C873" s="53"/>
      <c r="D873" s="53"/>
      <c r="E873" s="50"/>
      <c r="F873" s="48"/>
      <c r="G873" s="48"/>
      <c r="CP873" s="49"/>
    </row>
    <row r="874" spans="2:94" ht="13" x14ac:dyDescent="0.25">
      <c r="B874" s="50"/>
      <c r="C874" s="53"/>
      <c r="D874" s="53"/>
      <c r="E874" s="50"/>
      <c r="F874" s="48"/>
      <c r="G874" s="48"/>
      <c r="CP874" s="49"/>
    </row>
    <row r="875" spans="2:94" ht="13" x14ac:dyDescent="0.25">
      <c r="B875" s="50"/>
      <c r="C875" s="53"/>
      <c r="D875" s="53"/>
      <c r="E875" s="50"/>
      <c r="F875" s="48"/>
      <c r="G875" s="48"/>
      <c r="CP875" s="49"/>
    </row>
    <row r="876" spans="2:94" ht="13" x14ac:dyDescent="0.25">
      <c r="B876" s="50"/>
      <c r="C876" s="53"/>
      <c r="D876" s="53"/>
      <c r="E876" s="50"/>
      <c r="F876" s="48"/>
      <c r="G876" s="48"/>
      <c r="CP876" s="49"/>
    </row>
    <row r="877" spans="2:94" ht="13" x14ac:dyDescent="0.25">
      <c r="B877" s="50"/>
      <c r="C877" s="53"/>
      <c r="D877" s="53"/>
      <c r="E877" s="50"/>
      <c r="F877" s="48"/>
      <c r="G877" s="48"/>
      <c r="CP877" s="49"/>
    </row>
    <row r="878" spans="2:94" ht="13" x14ac:dyDescent="0.25">
      <c r="B878" s="50"/>
      <c r="C878" s="53"/>
      <c r="D878" s="53"/>
      <c r="E878" s="50"/>
      <c r="F878" s="48"/>
      <c r="G878" s="48"/>
      <c r="CP878" s="49"/>
    </row>
    <row r="879" spans="2:94" ht="13" x14ac:dyDescent="0.25">
      <c r="B879" s="50"/>
      <c r="C879" s="53"/>
      <c r="D879" s="53"/>
      <c r="E879" s="50"/>
      <c r="F879" s="48"/>
      <c r="G879" s="48"/>
      <c r="CP879" s="49"/>
    </row>
    <row r="880" spans="2:94" ht="13" x14ac:dyDescent="0.25">
      <c r="B880" s="50"/>
      <c r="C880" s="53"/>
      <c r="D880" s="53"/>
      <c r="E880" s="50"/>
      <c r="F880" s="48"/>
      <c r="G880" s="48"/>
      <c r="CP880" s="49"/>
    </row>
    <row r="881" spans="2:94" ht="13" x14ac:dyDescent="0.25">
      <c r="B881" s="50"/>
      <c r="C881" s="53"/>
      <c r="D881" s="53"/>
      <c r="E881" s="50"/>
      <c r="F881" s="48"/>
      <c r="G881" s="48"/>
      <c r="CP881" s="49"/>
    </row>
    <row r="882" spans="2:94" ht="13" x14ac:dyDescent="0.25">
      <c r="B882" s="50"/>
      <c r="C882" s="53"/>
      <c r="D882" s="53"/>
      <c r="E882" s="50"/>
      <c r="F882" s="48"/>
      <c r="G882" s="48"/>
      <c r="CP882" s="49"/>
    </row>
    <row r="883" spans="2:94" ht="13" x14ac:dyDescent="0.25">
      <c r="B883" s="50"/>
      <c r="C883" s="53"/>
      <c r="D883" s="53"/>
      <c r="E883" s="50"/>
      <c r="F883" s="48"/>
      <c r="G883" s="48"/>
      <c r="CP883" s="49"/>
    </row>
    <row r="884" spans="2:94" ht="13" x14ac:dyDescent="0.25">
      <c r="B884" s="50"/>
      <c r="C884" s="53"/>
      <c r="D884" s="53"/>
      <c r="E884" s="50"/>
      <c r="F884" s="48"/>
      <c r="G884" s="48"/>
      <c r="CP884" s="49"/>
    </row>
    <row r="885" spans="2:94" ht="13" x14ac:dyDescent="0.25">
      <c r="B885" s="50"/>
      <c r="C885" s="53"/>
      <c r="D885" s="53"/>
      <c r="E885" s="50"/>
      <c r="F885" s="48"/>
      <c r="G885" s="48"/>
      <c r="CP885" s="49"/>
    </row>
    <row r="886" spans="2:94" ht="13" x14ac:dyDescent="0.25">
      <c r="B886" s="50"/>
      <c r="C886" s="53"/>
      <c r="D886" s="53"/>
      <c r="E886" s="50"/>
      <c r="F886" s="48"/>
      <c r="G886" s="48"/>
      <c r="CP886" s="49"/>
    </row>
    <row r="887" spans="2:94" ht="13" x14ac:dyDescent="0.25">
      <c r="B887" s="50"/>
      <c r="C887" s="53"/>
      <c r="D887" s="53"/>
      <c r="E887" s="50"/>
      <c r="F887" s="48"/>
      <c r="G887" s="48"/>
      <c r="CP887" s="49"/>
    </row>
    <row r="888" spans="2:94" ht="13" x14ac:dyDescent="0.25">
      <c r="B888" s="50"/>
      <c r="C888" s="53"/>
      <c r="D888" s="53"/>
      <c r="E888" s="50"/>
      <c r="F888" s="48"/>
      <c r="G888" s="48"/>
      <c r="CP888" s="49"/>
    </row>
    <row r="889" spans="2:94" ht="13" x14ac:dyDescent="0.25">
      <c r="B889" s="50"/>
      <c r="C889" s="53"/>
      <c r="D889" s="53"/>
      <c r="E889" s="50"/>
      <c r="F889" s="48"/>
      <c r="G889" s="48"/>
      <c r="CP889" s="49"/>
    </row>
    <row r="890" spans="2:94" ht="13" x14ac:dyDescent="0.25">
      <c r="B890" s="50"/>
      <c r="C890" s="53"/>
      <c r="D890" s="53"/>
      <c r="E890" s="50"/>
      <c r="F890" s="48"/>
      <c r="G890" s="48"/>
      <c r="CP890" s="49"/>
    </row>
    <row r="891" spans="2:94" ht="13" x14ac:dyDescent="0.25">
      <c r="B891" s="50"/>
      <c r="C891" s="53"/>
      <c r="D891" s="53"/>
      <c r="E891" s="50"/>
      <c r="F891" s="48"/>
      <c r="G891" s="48"/>
      <c r="CP891" s="49"/>
    </row>
    <row r="892" spans="2:94" ht="13" x14ac:dyDescent="0.25">
      <c r="B892" s="50"/>
      <c r="C892" s="53"/>
      <c r="D892" s="53"/>
      <c r="E892" s="50"/>
      <c r="F892" s="48"/>
      <c r="G892" s="48"/>
      <c r="CP892" s="49"/>
    </row>
    <row r="893" spans="2:94" ht="13" x14ac:dyDescent="0.25">
      <c r="B893" s="50"/>
      <c r="C893" s="53"/>
      <c r="D893" s="53"/>
      <c r="E893" s="50"/>
      <c r="F893" s="48"/>
      <c r="G893" s="48"/>
      <c r="CP893" s="49"/>
    </row>
    <row r="894" spans="2:94" ht="13" x14ac:dyDescent="0.25">
      <c r="B894" s="50"/>
      <c r="C894" s="53"/>
      <c r="D894" s="53"/>
      <c r="E894" s="50"/>
      <c r="F894" s="48"/>
      <c r="G894" s="48"/>
      <c r="CP894" s="49"/>
    </row>
    <row r="895" spans="2:94" ht="13" x14ac:dyDescent="0.25">
      <c r="B895" s="50"/>
      <c r="C895" s="53"/>
      <c r="D895" s="53"/>
      <c r="E895" s="50"/>
      <c r="F895" s="48"/>
      <c r="G895" s="48"/>
      <c r="CP895" s="49"/>
    </row>
    <row r="896" spans="2:94" ht="13" x14ac:dyDescent="0.25">
      <c r="B896" s="50"/>
      <c r="C896" s="53"/>
      <c r="D896" s="53"/>
      <c r="E896" s="50"/>
      <c r="F896" s="48"/>
      <c r="G896" s="48"/>
      <c r="CP896" s="49"/>
    </row>
    <row r="897" spans="2:94" ht="13" x14ac:dyDescent="0.25">
      <c r="B897" s="50"/>
      <c r="C897" s="53"/>
      <c r="D897" s="53"/>
      <c r="E897" s="50"/>
      <c r="F897" s="48"/>
      <c r="G897" s="48"/>
      <c r="CP897" s="49"/>
    </row>
    <row r="898" spans="2:94" ht="13" x14ac:dyDescent="0.25">
      <c r="B898" s="50"/>
      <c r="C898" s="53"/>
      <c r="D898" s="53"/>
      <c r="E898" s="50"/>
      <c r="F898" s="48"/>
      <c r="G898" s="48"/>
      <c r="CP898" s="49"/>
    </row>
    <row r="899" spans="2:94" ht="13" x14ac:dyDescent="0.25">
      <c r="B899" s="50"/>
      <c r="C899" s="53"/>
      <c r="D899" s="53"/>
      <c r="E899" s="50"/>
      <c r="F899" s="48"/>
      <c r="G899" s="48"/>
      <c r="CP899" s="49"/>
    </row>
    <row r="900" spans="2:94" ht="13" x14ac:dyDescent="0.25">
      <c r="B900" s="50"/>
      <c r="C900" s="53"/>
      <c r="D900" s="53"/>
      <c r="E900" s="50"/>
      <c r="F900" s="48"/>
      <c r="G900" s="48"/>
      <c r="CP900" s="49"/>
    </row>
    <row r="901" spans="2:94" ht="13" x14ac:dyDescent="0.25">
      <c r="B901" s="50"/>
      <c r="C901" s="53"/>
      <c r="D901" s="53"/>
      <c r="E901" s="50"/>
      <c r="F901" s="48"/>
      <c r="G901" s="48"/>
      <c r="CP901" s="49"/>
    </row>
    <row r="902" spans="2:94" ht="13" x14ac:dyDescent="0.25">
      <c r="B902" s="50"/>
      <c r="C902" s="53"/>
      <c r="D902" s="53"/>
      <c r="E902" s="50"/>
      <c r="F902" s="48"/>
      <c r="G902" s="48"/>
      <c r="CP902" s="49"/>
    </row>
    <row r="903" spans="2:94" ht="13" x14ac:dyDescent="0.25">
      <c r="B903" s="50"/>
      <c r="C903" s="53"/>
      <c r="D903" s="53"/>
      <c r="E903" s="50"/>
      <c r="F903" s="48"/>
      <c r="G903" s="48"/>
      <c r="CP903" s="49"/>
    </row>
    <row r="904" spans="2:94" ht="13" x14ac:dyDescent="0.25">
      <c r="B904" s="50"/>
      <c r="C904" s="53"/>
      <c r="D904" s="53"/>
      <c r="E904" s="50"/>
      <c r="F904" s="48"/>
      <c r="G904" s="48"/>
      <c r="CP904" s="49"/>
    </row>
    <row r="905" spans="2:94" ht="13" x14ac:dyDescent="0.25">
      <c r="B905" s="50"/>
      <c r="C905" s="53"/>
      <c r="D905" s="53"/>
      <c r="E905" s="50"/>
      <c r="F905" s="48"/>
      <c r="G905" s="48"/>
      <c r="CP905" s="49"/>
    </row>
    <row r="906" spans="2:94" ht="13" x14ac:dyDescent="0.25">
      <c r="B906" s="50"/>
      <c r="C906" s="53"/>
      <c r="D906" s="53"/>
      <c r="E906" s="50"/>
      <c r="F906" s="48"/>
      <c r="G906" s="48"/>
      <c r="CP906" s="49"/>
    </row>
    <row r="907" spans="2:94" ht="13" x14ac:dyDescent="0.25">
      <c r="B907" s="50"/>
      <c r="C907" s="53"/>
      <c r="D907" s="53"/>
      <c r="E907" s="50"/>
      <c r="F907" s="48"/>
      <c r="G907" s="48"/>
      <c r="CP907" s="49"/>
    </row>
    <row r="908" spans="2:94" ht="13" x14ac:dyDescent="0.25">
      <c r="B908" s="50"/>
      <c r="C908" s="53"/>
      <c r="D908" s="53"/>
      <c r="E908" s="50"/>
      <c r="F908" s="48"/>
      <c r="G908" s="48"/>
      <c r="CP908" s="49"/>
    </row>
    <row r="909" spans="2:94" ht="13" x14ac:dyDescent="0.25">
      <c r="B909" s="50"/>
      <c r="C909" s="53"/>
      <c r="D909" s="53"/>
      <c r="E909" s="50"/>
      <c r="F909" s="48"/>
      <c r="G909" s="48"/>
      <c r="CP909" s="49"/>
    </row>
    <row r="910" spans="2:94" ht="13" x14ac:dyDescent="0.25">
      <c r="B910" s="50"/>
      <c r="C910" s="53"/>
      <c r="D910" s="53"/>
      <c r="E910" s="50"/>
      <c r="F910" s="48"/>
      <c r="G910" s="48"/>
      <c r="CP910" s="49"/>
    </row>
    <row r="911" spans="2:94" ht="13" x14ac:dyDescent="0.25">
      <c r="B911" s="50"/>
      <c r="C911" s="53"/>
      <c r="D911" s="53"/>
      <c r="E911" s="50"/>
      <c r="F911" s="48"/>
      <c r="G911" s="48"/>
      <c r="CP911" s="49"/>
    </row>
    <row r="912" spans="2:94" ht="13" x14ac:dyDescent="0.25">
      <c r="B912" s="50"/>
      <c r="C912" s="53"/>
      <c r="D912" s="53"/>
      <c r="E912" s="50"/>
      <c r="F912" s="48"/>
      <c r="G912" s="48"/>
      <c r="CP912" s="49"/>
    </row>
    <row r="913" spans="2:94" ht="13" x14ac:dyDescent="0.25">
      <c r="B913" s="50"/>
      <c r="C913" s="53"/>
      <c r="D913" s="53"/>
      <c r="E913" s="50"/>
      <c r="F913" s="48"/>
      <c r="G913" s="48"/>
      <c r="CP913" s="49"/>
    </row>
    <row r="914" spans="2:94" ht="13" x14ac:dyDescent="0.25">
      <c r="B914" s="50"/>
      <c r="C914" s="53"/>
      <c r="D914" s="53"/>
      <c r="E914" s="50"/>
      <c r="F914" s="48"/>
      <c r="G914" s="48"/>
      <c r="CP914" s="49"/>
    </row>
    <row r="915" spans="2:94" ht="13" x14ac:dyDescent="0.25">
      <c r="B915" s="50"/>
      <c r="C915" s="53"/>
      <c r="D915" s="53"/>
      <c r="E915" s="50"/>
      <c r="F915" s="48"/>
      <c r="G915" s="48"/>
      <c r="CP915" s="49"/>
    </row>
    <row r="916" spans="2:94" ht="13" x14ac:dyDescent="0.25">
      <c r="B916" s="50"/>
      <c r="C916" s="53"/>
      <c r="D916" s="53"/>
      <c r="E916" s="50"/>
      <c r="F916" s="48"/>
      <c r="G916" s="48"/>
      <c r="CP916" s="49"/>
    </row>
    <row r="917" spans="2:94" ht="13" x14ac:dyDescent="0.25">
      <c r="B917" s="50"/>
      <c r="C917" s="53"/>
      <c r="D917" s="53"/>
      <c r="E917" s="50"/>
      <c r="F917" s="48"/>
      <c r="G917" s="48"/>
      <c r="CP917" s="49"/>
    </row>
    <row r="918" spans="2:94" ht="13" x14ac:dyDescent="0.25">
      <c r="B918" s="50"/>
      <c r="C918" s="53"/>
      <c r="D918" s="53"/>
      <c r="E918" s="50"/>
      <c r="F918" s="48"/>
      <c r="G918" s="48"/>
      <c r="CP918" s="49"/>
    </row>
    <row r="919" spans="2:94" ht="13" x14ac:dyDescent="0.25">
      <c r="B919" s="50"/>
      <c r="C919" s="53"/>
      <c r="D919" s="53"/>
      <c r="E919" s="50"/>
      <c r="F919" s="48"/>
      <c r="G919" s="48"/>
      <c r="CP919" s="49"/>
    </row>
    <row r="920" spans="2:94" ht="13" x14ac:dyDescent="0.25">
      <c r="B920" s="50"/>
      <c r="C920" s="53"/>
      <c r="D920" s="53"/>
      <c r="E920" s="50"/>
      <c r="F920" s="48"/>
      <c r="G920" s="48"/>
      <c r="CP920" s="49"/>
    </row>
    <row r="921" spans="2:94" ht="13" x14ac:dyDescent="0.25">
      <c r="B921" s="50"/>
      <c r="C921" s="53"/>
      <c r="D921" s="53"/>
      <c r="E921" s="50"/>
      <c r="F921" s="48"/>
      <c r="G921" s="48"/>
      <c r="CP921" s="49"/>
    </row>
    <row r="922" spans="2:94" ht="13" x14ac:dyDescent="0.25">
      <c r="B922" s="50"/>
      <c r="C922" s="53"/>
      <c r="D922" s="53"/>
      <c r="E922" s="50"/>
      <c r="F922" s="48"/>
      <c r="G922" s="48"/>
      <c r="CP922" s="49"/>
    </row>
    <row r="923" spans="2:94" ht="13" x14ac:dyDescent="0.25">
      <c r="B923" s="50"/>
      <c r="C923" s="53"/>
      <c r="D923" s="53"/>
      <c r="E923" s="50"/>
      <c r="F923" s="48"/>
      <c r="G923" s="48"/>
      <c r="CP923" s="49"/>
    </row>
    <row r="924" spans="2:94" ht="13" x14ac:dyDescent="0.25">
      <c r="B924" s="50"/>
      <c r="C924" s="53"/>
      <c r="D924" s="53"/>
      <c r="E924" s="50"/>
      <c r="F924" s="48"/>
      <c r="G924" s="48"/>
      <c r="CP924" s="49"/>
    </row>
    <row r="925" spans="2:94" ht="13" x14ac:dyDescent="0.25">
      <c r="B925" s="50"/>
      <c r="C925" s="53"/>
      <c r="D925" s="53"/>
      <c r="E925" s="50"/>
      <c r="F925" s="48"/>
      <c r="G925" s="48"/>
      <c r="CP925" s="49"/>
    </row>
    <row r="926" spans="2:94" ht="13" x14ac:dyDescent="0.25">
      <c r="B926" s="50"/>
      <c r="C926" s="53"/>
      <c r="D926" s="53"/>
      <c r="E926" s="50"/>
      <c r="F926" s="48"/>
      <c r="G926" s="48"/>
      <c r="CP926" s="49"/>
    </row>
    <row r="927" spans="2:94" ht="13" x14ac:dyDescent="0.25">
      <c r="B927" s="50"/>
      <c r="C927" s="53"/>
      <c r="D927" s="53"/>
      <c r="E927" s="50"/>
      <c r="F927" s="48"/>
      <c r="G927" s="48"/>
      <c r="CP927" s="49"/>
    </row>
    <row r="928" spans="2:94" ht="13" x14ac:dyDescent="0.25">
      <c r="B928" s="50"/>
      <c r="C928" s="53"/>
      <c r="D928" s="53"/>
      <c r="E928" s="50"/>
      <c r="F928" s="48"/>
      <c r="G928" s="48"/>
      <c r="CP928" s="49"/>
    </row>
    <row r="929" spans="2:94" ht="13" x14ac:dyDescent="0.25">
      <c r="B929" s="50"/>
      <c r="C929" s="53"/>
      <c r="D929" s="53"/>
      <c r="E929" s="50"/>
      <c r="F929" s="48"/>
      <c r="G929" s="48"/>
      <c r="CP929" s="49"/>
    </row>
    <row r="930" spans="2:94" ht="13" x14ac:dyDescent="0.25">
      <c r="B930" s="50"/>
      <c r="C930" s="53"/>
      <c r="D930" s="53"/>
      <c r="E930" s="50"/>
      <c r="F930" s="48"/>
      <c r="G930" s="48"/>
      <c r="CP930" s="49"/>
    </row>
    <row r="931" spans="2:94" ht="13" x14ac:dyDescent="0.25">
      <c r="B931" s="50"/>
      <c r="C931" s="53"/>
      <c r="D931" s="53"/>
      <c r="E931" s="50"/>
      <c r="F931" s="48"/>
      <c r="G931" s="48"/>
      <c r="CP931" s="49"/>
    </row>
    <row r="932" spans="2:94" ht="13" x14ac:dyDescent="0.25">
      <c r="B932" s="50"/>
      <c r="C932" s="53"/>
      <c r="D932" s="53"/>
      <c r="E932" s="50"/>
      <c r="F932" s="48"/>
      <c r="G932" s="48"/>
      <c r="CP932" s="49"/>
    </row>
    <row r="933" spans="2:94" ht="13" x14ac:dyDescent="0.25">
      <c r="B933" s="50"/>
      <c r="C933" s="53"/>
      <c r="D933" s="53"/>
      <c r="E933" s="50"/>
      <c r="F933" s="48"/>
      <c r="G933" s="48"/>
      <c r="CP933" s="49"/>
    </row>
    <row r="934" spans="2:94" ht="13" x14ac:dyDescent="0.25">
      <c r="B934" s="50"/>
      <c r="C934" s="53"/>
      <c r="D934" s="53"/>
      <c r="E934" s="50"/>
      <c r="F934" s="48"/>
      <c r="G934" s="48"/>
      <c r="CP934" s="49"/>
    </row>
    <row r="935" spans="2:94" ht="13" x14ac:dyDescent="0.25">
      <c r="B935" s="50"/>
      <c r="C935" s="53"/>
      <c r="D935" s="53"/>
      <c r="E935" s="50"/>
      <c r="F935" s="48"/>
      <c r="G935" s="48"/>
      <c r="CP935" s="49"/>
    </row>
    <row r="936" spans="2:94" ht="13" x14ac:dyDescent="0.25">
      <c r="B936" s="50"/>
      <c r="C936" s="53"/>
      <c r="D936" s="53"/>
      <c r="E936" s="50"/>
      <c r="F936" s="48"/>
      <c r="G936" s="48"/>
      <c r="CP936" s="49"/>
    </row>
    <row r="937" spans="2:94" ht="13" x14ac:dyDescent="0.25">
      <c r="B937" s="50"/>
      <c r="C937" s="53"/>
      <c r="D937" s="53"/>
      <c r="E937" s="50"/>
      <c r="F937" s="48"/>
      <c r="G937" s="48"/>
      <c r="CP937" s="49"/>
    </row>
    <row r="938" spans="2:94" ht="13" x14ac:dyDescent="0.25">
      <c r="B938" s="50"/>
      <c r="C938" s="53"/>
      <c r="D938" s="53"/>
      <c r="E938" s="50"/>
      <c r="F938" s="48"/>
      <c r="G938" s="48"/>
      <c r="CP938" s="49"/>
    </row>
    <row r="939" spans="2:94" ht="13" x14ac:dyDescent="0.25">
      <c r="B939" s="50"/>
      <c r="C939" s="53"/>
      <c r="D939" s="53"/>
      <c r="E939" s="50"/>
      <c r="F939" s="48"/>
      <c r="G939" s="48"/>
      <c r="CP939" s="49"/>
    </row>
    <row r="940" spans="2:94" ht="13" x14ac:dyDescent="0.25">
      <c r="B940" s="50"/>
      <c r="C940" s="53"/>
      <c r="D940" s="53"/>
      <c r="E940" s="50"/>
      <c r="F940" s="48"/>
      <c r="G940" s="48"/>
      <c r="CP940" s="49"/>
    </row>
    <row r="941" spans="2:94" ht="13" x14ac:dyDescent="0.25">
      <c r="B941" s="50"/>
      <c r="C941" s="53"/>
      <c r="D941" s="53"/>
      <c r="E941" s="50"/>
      <c r="F941" s="48"/>
      <c r="G941" s="48"/>
      <c r="CP941" s="49"/>
    </row>
    <row r="942" spans="2:94" ht="13" x14ac:dyDescent="0.25">
      <c r="B942" s="50"/>
      <c r="C942" s="53"/>
      <c r="D942" s="53"/>
      <c r="E942" s="50"/>
      <c r="F942" s="48"/>
      <c r="G942" s="48"/>
      <c r="CP942" s="49"/>
    </row>
    <row r="943" spans="2:94" ht="13" x14ac:dyDescent="0.25">
      <c r="B943" s="50"/>
      <c r="C943" s="53"/>
      <c r="D943" s="53"/>
      <c r="E943" s="50"/>
      <c r="F943" s="48"/>
      <c r="G943" s="48"/>
      <c r="CP943" s="49"/>
    </row>
    <row r="944" spans="2:94" ht="13" x14ac:dyDescent="0.25">
      <c r="B944" s="50"/>
      <c r="C944" s="53"/>
      <c r="D944" s="53"/>
      <c r="E944" s="50"/>
      <c r="F944" s="48"/>
      <c r="G944" s="48"/>
      <c r="CP944" s="49"/>
    </row>
    <row r="945" spans="2:94" ht="13" x14ac:dyDescent="0.25">
      <c r="B945" s="50"/>
      <c r="C945" s="53"/>
      <c r="D945" s="53"/>
      <c r="E945" s="50"/>
      <c r="F945" s="48"/>
      <c r="G945" s="48"/>
      <c r="CP945" s="49"/>
    </row>
    <row r="946" spans="2:94" ht="13" x14ac:dyDescent="0.25">
      <c r="B946" s="50"/>
      <c r="C946" s="53"/>
      <c r="D946" s="53"/>
      <c r="E946" s="50"/>
      <c r="F946" s="48"/>
      <c r="G946" s="48"/>
      <c r="CP946" s="49"/>
    </row>
    <row r="947" spans="2:94" ht="13" x14ac:dyDescent="0.25">
      <c r="B947" s="50"/>
      <c r="C947" s="53"/>
      <c r="D947" s="53"/>
      <c r="E947" s="50"/>
      <c r="F947" s="48"/>
      <c r="G947" s="48"/>
      <c r="CP947" s="49"/>
    </row>
    <row r="948" spans="2:94" ht="13" x14ac:dyDescent="0.25">
      <c r="B948" s="50"/>
      <c r="C948" s="53"/>
      <c r="D948" s="53"/>
      <c r="E948" s="50"/>
      <c r="F948" s="48"/>
      <c r="G948" s="48"/>
      <c r="CP948" s="49"/>
    </row>
    <row r="949" spans="2:94" ht="13" x14ac:dyDescent="0.25">
      <c r="B949" s="50"/>
      <c r="C949" s="53"/>
      <c r="D949" s="53"/>
      <c r="E949" s="50"/>
      <c r="F949" s="48"/>
      <c r="G949" s="48"/>
      <c r="CP949" s="49"/>
    </row>
    <row r="950" spans="2:94" ht="13" x14ac:dyDescent="0.25">
      <c r="B950" s="50"/>
      <c r="C950" s="53"/>
      <c r="D950" s="53"/>
      <c r="E950" s="50"/>
      <c r="F950" s="48"/>
      <c r="G950" s="48"/>
      <c r="CP950" s="49"/>
    </row>
    <row r="951" spans="2:94" ht="13" x14ac:dyDescent="0.25">
      <c r="B951" s="50"/>
      <c r="C951" s="53"/>
      <c r="D951" s="53"/>
      <c r="E951" s="50"/>
      <c r="F951" s="48"/>
      <c r="G951" s="48"/>
      <c r="CP951" s="49"/>
    </row>
    <row r="952" spans="2:94" ht="13" x14ac:dyDescent="0.25">
      <c r="B952" s="50"/>
      <c r="C952" s="53"/>
      <c r="D952" s="53"/>
      <c r="E952" s="50"/>
      <c r="F952" s="48"/>
      <c r="G952" s="48"/>
      <c r="CP952" s="49"/>
    </row>
    <row r="953" spans="2:94" ht="13" x14ac:dyDescent="0.25">
      <c r="B953" s="50"/>
      <c r="C953" s="53"/>
      <c r="D953" s="53"/>
      <c r="E953" s="50"/>
      <c r="F953" s="48"/>
      <c r="G953" s="48"/>
      <c r="CP953" s="49"/>
    </row>
    <row r="954" spans="2:94" ht="13" x14ac:dyDescent="0.25">
      <c r="B954" s="50"/>
      <c r="C954" s="53"/>
      <c r="D954" s="53"/>
      <c r="E954" s="50"/>
      <c r="F954" s="48"/>
      <c r="G954" s="48"/>
      <c r="CP954" s="49"/>
    </row>
    <row r="955" spans="2:94" ht="13" x14ac:dyDescent="0.25">
      <c r="B955" s="50"/>
      <c r="C955" s="53"/>
      <c r="D955" s="53"/>
      <c r="E955" s="50"/>
      <c r="F955" s="48"/>
      <c r="G955" s="48"/>
      <c r="CP955" s="49"/>
    </row>
    <row r="956" spans="2:94" ht="13" x14ac:dyDescent="0.25">
      <c r="B956" s="50"/>
      <c r="C956" s="53"/>
      <c r="D956" s="53"/>
      <c r="E956" s="50"/>
      <c r="F956" s="48"/>
      <c r="G956" s="48"/>
      <c r="CP956" s="49"/>
    </row>
    <row r="957" spans="2:94" ht="13" x14ac:dyDescent="0.25">
      <c r="B957" s="50"/>
      <c r="C957" s="53"/>
      <c r="D957" s="53"/>
      <c r="E957" s="50"/>
      <c r="F957" s="48"/>
      <c r="G957" s="48"/>
      <c r="CP957" s="49"/>
    </row>
    <row r="958" spans="2:94" ht="13" x14ac:dyDescent="0.25">
      <c r="B958" s="50"/>
      <c r="C958" s="53"/>
      <c r="D958" s="53"/>
      <c r="E958" s="50"/>
      <c r="F958" s="48"/>
      <c r="G958" s="48"/>
      <c r="CP958" s="49"/>
    </row>
    <row r="959" spans="2:94" ht="13" x14ac:dyDescent="0.25">
      <c r="B959" s="50"/>
      <c r="C959" s="53"/>
      <c r="D959" s="53"/>
      <c r="E959" s="50"/>
      <c r="F959" s="48"/>
      <c r="G959" s="48"/>
      <c r="CP959" s="49"/>
    </row>
    <row r="960" spans="2:94" ht="13" x14ac:dyDescent="0.25">
      <c r="B960" s="50"/>
      <c r="C960" s="53"/>
      <c r="D960" s="53"/>
      <c r="E960" s="50"/>
      <c r="F960" s="48"/>
      <c r="G960" s="48"/>
      <c r="CP960" s="49"/>
    </row>
    <row r="961" spans="2:94" ht="13" x14ac:dyDescent="0.25">
      <c r="B961" s="50"/>
      <c r="C961" s="53"/>
      <c r="D961" s="53"/>
      <c r="E961" s="50"/>
      <c r="F961" s="48"/>
      <c r="G961" s="48"/>
      <c r="CP961" s="49"/>
    </row>
    <row r="962" spans="2:94" ht="13" x14ac:dyDescent="0.25">
      <c r="B962" s="50"/>
      <c r="C962" s="53"/>
      <c r="D962" s="53"/>
      <c r="E962" s="50"/>
      <c r="F962" s="48"/>
      <c r="G962" s="48"/>
      <c r="CP962" s="49"/>
    </row>
    <row r="963" spans="2:94" ht="13" x14ac:dyDescent="0.25">
      <c r="B963" s="50"/>
      <c r="C963" s="53"/>
      <c r="D963" s="53"/>
      <c r="E963" s="50"/>
      <c r="F963" s="48"/>
      <c r="G963" s="48"/>
      <c r="CP963" s="49"/>
    </row>
    <row r="964" spans="2:94" ht="13" x14ac:dyDescent="0.25">
      <c r="B964" s="50"/>
      <c r="C964" s="53"/>
      <c r="D964" s="53"/>
      <c r="E964" s="50"/>
      <c r="F964" s="48"/>
      <c r="G964" s="48"/>
      <c r="CP964" s="49"/>
    </row>
    <row r="965" spans="2:94" ht="13" x14ac:dyDescent="0.25">
      <c r="B965" s="50"/>
      <c r="C965" s="53"/>
      <c r="D965" s="53"/>
      <c r="E965" s="50"/>
      <c r="F965" s="48"/>
      <c r="G965" s="48"/>
      <c r="CP965" s="49"/>
    </row>
    <row r="966" spans="2:94" ht="13" x14ac:dyDescent="0.25">
      <c r="B966" s="50"/>
      <c r="C966" s="53"/>
      <c r="D966" s="53"/>
      <c r="E966" s="50"/>
      <c r="F966" s="48"/>
      <c r="G966" s="48"/>
      <c r="CP966" s="49"/>
    </row>
    <row r="967" spans="2:94" ht="13" x14ac:dyDescent="0.25">
      <c r="B967" s="50"/>
      <c r="C967" s="53"/>
      <c r="D967" s="53"/>
      <c r="E967" s="50"/>
      <c r="F967" s="48"/>
      <c r="G967" s="48"/>
      <c r="CP967" s="49"/>
    </row>
    <row r="968" spans="2:94" ht="13" x14ac:dyDescent="0.25">
      <c r="B968" s="50"/>
      <c r="C968" s="53"/>
      <c r="D968" s="53"/>
      <c r="E968" s="50"/>
      <c r="F968" s="48"/>
      <c r="G968" s="48"/>
      <c r="CP968" s="49"/>
    </row>
    <row r="969" spans="2:94" ht="13" x14ac:dyDescent="0.25">
      <c r="B969" s="50"/>
      <c r="C969" s="53"/>
      <c r="D969" s="53"/>
      <c r="E969" s="50"/>
      <c r="F969" s="48"/>
      <c r="G969" s="48"/>
      <c r="CP969" s="49"/>
    </row>
    <row r="970" spans="2:94" ht="13" x14ac:dyDescent="0.25">
      <c r="B970" s="50"/>
      <c r="C970" s="53"/>
      <c r="D970" s="53"/>
      <c r="E970" s="50"/>
      <c r="F970" s="48"/>
      <c r="G970" s="48"/>
      <c r="CP970" s="49"/>
    </row>
    <row r="971" spans="2:94" ht="13" x14ac:dyDescent="0.25">
      <c r="B971" s="50"/>
      <c r="C971" s="53"/>
      <c r="D971" s="53"/>
      <c r="E971" s="50"/>
      <c r="F971" s="48"/>
      <c r="G971" s="48"/>
      <c r="CP971" s="49"/>
    </row>
    <row r="972" spans="2:94" ht="13" x14ac:dyDescent="0.25">
      <c r="B972" s="50"/>
      <c r="C972" s="53"/>
      <c r="D972" s="53"/>
      <c r="E972" s="50"/>
      <c r="F972" s="48"/>
      <c r="G972" s="48"/>
      <c r="CP972" s="49"/>
    </row>
    <row r="973" spans="2:94" ht="13" x14ac:dyDescent="0.25">
      <c r="B973" s="50"/>
      <c r="C973" s="53"/>
      <c r="D973" s="53"/>
      <c r="E973" s="50"/>
      <c r="F973" s="48"/>
      <c r="G973" s="48"/>
      <c r="CP973" s="49"/>
    </row>
    <row r="974" spans="2:94" ht="13" x14ac:dyDescent="0.25">
      <c r="B974" s="50"/>
      <c r="C974" s="53"/>
      <c r="D974" s="53"/>
      <c r="E974" s="50"/>
      <c r="F974" s="48"/>
      <c r="G974" s="48"/>
      <c r="CP974" s="49"/>
    </row>
    <row r="975" spans="2:94" ht="13" x14ac:dyDescent="0.25">
      <c r="B975" s="50"/>
      <c r="C975" s="53"/>
      <c r="D975" s="53"/>
      <c r="E975" s="50"/>
      <c r="F975" s="48"/>
      <c r="G975" s="48"/>
      <c r="CP975" s="49"/>
    </row>
    <row r="976" spans="2:94" ht="13" x14ac:dyDescent="0.25">
      <c r="B976" s="50"/>
      <c r="C976" s="53"/>
      <c r="D976" s="53"/>
      <c r="E976" s="50"/>
      <c r="F976" s="48"/>
      <c r="G976" s="48"/>
      <c r="CP976" s="49"/>
    </row>
    <row r="977" spans="2:94" ht="13" x14ac:dyDescent="0.25">
      <c r="B977" s="50"/>
      <c r="C977" s="53"/>
      <c r="D977" s="53"/>
      <c r="E977" s="50"/>
      <c r="F977" s="48"/>
      <c r="G977" s="48"/>
      <c r="CP977" s="49"/>
    </row>
    <row r="978" spans="2:94" ht="13" x14ac:dyDescent="0.25">
      <c r="B978" s="50"/>
      <c r="C978" s="53"/>
      <c r="D978" s="53"/>
      <c r="E978" s="50"/>
      <c r="F978" s="48"/>
      <c r="G978" s="48"/>
      <c r="CP978" s="49"/>
    </row>
    <row r="979" spans="2:94" ht="13" x14ac:dyDescent="0.25">
      <c r="B979" s="50"/>
      <c r="C979" s="53"/>
      <c r="D979" s="53"/>
      <c r="E979" s="50"/>
      <c r="F979" s="48"/>
      <c r="G979" s="48"/>
      <c r="CP979" s="49"/>
    </row>
    <row r="980" spans="2:94" ht="13" x14ac:dyDescent="0.25">
      <c r="B980" s="50"/>
      <c r="C980" s="53"/>
      <c r="D980" s="53"/>
      <c r="E980" s="50"/>
      <c r="F980" s="48"/>
      <c r="G980" s="48"/>
      <c r="CP980" s="49"/>
    </row>
    <row r="981" spans="2:94" ht="13" x14ac:dyDescent="0.25">
      <c r="B981" s="50"/>
      <c r="C981" s="53"/>
      <c r="D981" s="53"/>
      <c r="E981" s="50"/>
      <c r="F981" s="48"/>
      <c r="G981" s="48"/>
      <c r="CP981" s="49"/>
    </row>
    <row r="982" spans="2:94" ht="13" x14ac:dyDescent="0.25">
      <c r="B982" s="50"/>
      <c r="C982" s="53"/>
      <c r="D982" s="53"/>
      <c r="E982" s="50"/>
      <c r="F982" s="48"/>
      <c r="G982" s="48"/>
      <c r="CP982" s="49"/>
    </row>
    <row r="983" spans="2:94" ht="13" x14ac:dyDescent="0.25">
      <c r="B983" s="50"/>
      <c r="C983" s="53"/>
      <c r="D983" s="53"/>
      <c r="E983" s="50"/>
      <c r="F983" s="48"/>
      <c r="G983" s="48"/>
      <c r="CP983" s="49"/>
    </row>
    <row r="984" spans="2:94" ht="13" x14ac:dyDescent="0.25">
      <c r="B984" s="50"/>
      <c r="C984" s="53"/>
      <c r="D984" s="53"/>
      <c r="E984" s="50"/>
      <c r="F984" s="48"/>
      <c r="G984" s="48"/>
      <c r="CP984" s="49"/>
    </row>
    <row r="985" spans="2:94" ht="13" x14ac:dyDescent="0.25">
      <c r="B985" s="50"/>
      <c r="C985" s="53"/>
      <c r="D985" s="53"/>
      <c r="E985" s="50"/>
      <c r="F985" s="48"/>
      <c r="G985" s="48"/>
      <c r="CP985" s="49"/>
    </row>
    <row r="986" spans="2:94" ht="13" x14ac:dyDescent="0.25">
      <c r="B986" s="50"/>
      <c r="C986" s="53"/>
      <c r="D986" s="53"/>
      <c r="E986" s="50"/>
      <c r="F986" s="48"/>
      <c r="G986" s="48"/>
      <c r="CP986" s="49"/>
    </row>
    <row r="987" spans="2:94" ht="13" x14ac:dyDescent="0.25">
      <c r="B987" s="50"/>
      <c r="C987" s="53"/>
      <c r="D987" s="53"/>
      <c r="E987" s="50"/>
      <c r="F987" s="48"/>
      <c r="G987" s="48"/>
      <c r="CP987" s="49"/>
    </row>
    <row r="988" spans="2:94" ht="13" x14ac:dyDescent="0.25">
      <c r="B988" s="50"/>
      <c r="C988" s="53"/>
      <c r="D988" s="53"/>
      <c r="E988" s="50"/>
      <c r="F988" s="48"/>
      <c r="G988" s="48"/>
      <c r="CP988" s="49"/>
    </row>
    <row r="989" spans="2:94" ht="13" x14ac:dyDescent="0.25">
      <c r="B989" s="50"/>
      <c r="C989" s="53"/>
      <c r="D989" s="53"/>
      <c r="E989" s="50"/>
      <c r="F989" s="48"/>
      <c r="G989" s="48"/>
      <c r="CP989" s="49"/>
    </row>
    <row r="990" spans="2:94" ht="13" x14ac:dyDescent="0.25">
      <c r="B990" s="50"/>
      <c r="C990" s="53"/>
      <c r="D990" s="53"/>
      <c r="E990" s="50"/>
      <c r="F990" s="48"/>
      <c r="G990" s="48"/>
      <c r="CP990" s="49"/>
    </row>
    <row r="991" spans="2:94" ht="13" x14ac:dyDescent="0.25">
      <c r="B991" s="50"/>
      <c r="C991" s="53"/>
      <c r="D991" s="53"/>
      <c r="E991" s="50"/>
      <c r="F991" s="48"/>
      <c r="G991" s="48"/>
      <c r="CP991" s="49"/>
    </row>
    <row r="992" spans="2:94" ht="13" x14ac:dyDescent="0.25">
      <c r="B992" s="50"/>
      <c r="C992" s="53"/>
      <c r="D992" s="53"/>
      <c r="E992" s="50"/>
      <c r="F992" s="48"/>
      <c r="G992" s="48"/>
      <c r="CP992" s="49"/>
    </row>
    <row r="993" spans="2:94" ht="13" x14ac:dyDescent="0.25">
      <c r="B993" s="50"/>
      <c r="C993" s="53"/>
      <c r="D993" s="53"/>
      <c r="E993" s="50"/>
      <c r="F993" s="48"/>
      <c r="G993" s="48"/>
      <c r="CP993" s="49"/>
    </row>
    <row r="994" spans="2:94" ht="13" x14ac:dyDescent="0.25">
      <c r="B994" s="50"/>
      <c r="C994" s="53"/>
      <c r="D994" s="53"/>
      <c r="E994" s="50"/>
      <c r="F994" s="48"/>
      <c r="G994" s="48"/>
      <c r="CP994" s="49"/>
    </row>
    <row r="995" spans="2:94" ht="13" x14ac:dyDescent="0.25">
      <c r="B995" s="50"/>
      <c r="C995" s="53"/>
      <c r="D995" s="53"/>
      <c r="E995" s="50"/>
      <c r="F995" s="48"/>
      <c r="G995" s="48"/>
      <c r="CP995" s="49"/>
    </row>
    <row r="996" spans="2:94" ht="13" x14ac:dyDescent="0.25">
      <c r="B996" s="50"/>
      <c r="C996" s="53"/>
      <c r="D996" s="53"/>
      <c r="E996" s="50"/>
      <c r="F996" s="48"/>
      <c r="G996" s="48"/>
      <c r="CP996" s="49"/>
    </row>
    <row r="997" spans="2:94" ht="13" x14ac:dyDescent="0.25">
      <c r="B997" s="50"/>
      <c r="C997" s="53"/>
      <c r="D997" s="53"/>
      <c r="E997" s="50"/>
      <c r="F997" s="48"/>
      <c r="G997" s="48"/>
      <c r="CP997" s="49"/>
    </row>
    <row r="998" spans="2:94" ht="13" x14ac:dyDescent="0.25">
      <c r="B998" s="50"/>
      <c r="C998" s="53"/>
      <c r="D998" s="53"/>
      <c r="E998" s="50"/>
      <c r="F998" s="48"/>
      <c r="G998" s="48"/>
      <c r="CP998" s="49"/>
    </row>
    <row r="999" spans="2:94" ht="13" x14ac:dyDescent="0.25">
      <c r="B999" s="50"/>
      <c r="C999" s="53"/>
      <c r="D999" s="53"/>
      <c r="E999" s="50"/>
      <c r="F999" s="48"/>
      <c r="G999" s="48"/>
      <c r="CP999" s="49"/>
    </row>
    <row r="1000" spans="2:94" ht="13" x14ac:dyDescent="0.25">
      <c r="B1000" s="50"/>
      <c r="C1000" s="53"/>
      <c r="D1000" s="53"/>
      <c r="E1000" s="50"/>
      <c r="F1000" s="48"/>
      <c r="G1000" s="48"/>
      <c r="CP1000" s="49"/>
    </row>
    <row r="1001" spans="2:94" ht="13" x14ac:dyDescent="0.25">
      <c r="B1001" s="50"/>
      <c r="C1001" s="53"/>
      <c r="D1001" s="53"/>
      <c r="E1001" s="50"/>
      <c r="F1001" s="48"/>
      <c r="G1001" s="48"/>
      <c r="CP1001" s="49"/>
    </row>
    <row r="1002" spans="2:94" ht="13" x14ac:dyDescent="0.25">
      <c r="B1002" s="50"/>
      <c r="C1002" s="53"/>
      <c r="D1002" s="53"/>
      <c r="E1002" s="50"/>
      <c r="F1002" s="48"/>
      <c r="G1002" s="48"/>
      <c r="CP1002" s="49"/>
    </row>
    <row r="1003" spans="2:94" ht="13" x14ac:dyDescent="0.25">
      <c r="B1003" s="50"/>
      <c r="C1003" s="53"/>
      <c r="D1003" s="53"/>
      <c r="E1003" s="50"/>
      <c r="F1003" s="48"/>
      <c r="G1003" s="48"/>
      <c r="CP1003" s="49"/>
    </row>
    <row r="1004" spans="2:94" ht="13" x14ac:dyDescent="0.25">
      <c r="B1004" s="50"/>
      <c r="C1004" s="53"/>
      <c r="D1004" s="53"/>
      <c r="E1004" s="50"/>
      <c r="F1004" s="48"/>
      <c r="G1004" s="48"/>
      <c r="CP1004" s="49"/>
    </row>
    <row r="1005" spans="2:94" ht="13" x14ac:dyDescent="0.25">
      <c r="B1005" s="50"/>
      <c r="C1005" s="53"/>
      <c r="D1005" s="53"/>
      <c r="E1005" s="50"/>
      <c r="F1005" s="48"/>
      <c r="G1005" s="48"/>
      <c r="CP1005" s="49"/>
    </row>
    <row r="1006" spans="2:94" ht="13" x14ac:dyDescent="0.25">
      <c r="B1006" s="50"/>
      <c r="C1006" s="53"/>
      <c r="D1006" s="53"/>
      <c r="E1006" s="50"/>
      <c r="F1006" s="48"/>
      <c r="G1006" s="48"/>
      <c r="CP1006" s="49"/>
    </row>
    <row r="1007" spans="2:94" ht="13" x14ac:dyDescent="0.25">
      <c r="B1007" s="50"/>
      <c r="C1007" s="53"/>
      <c r="D1007" s="53"/>
      <c r="E1007" s="50"/>
      <c r="F1007" s="48"/>
      <c r="G1007" s="48"/>
      <c r="CP1007" s="49"/>
    </row>
    <row r="1008" spans="2:94" ht="13" x14ac:dyDescent="0.25">
      <c r="B1008" s="50"/>
      <c r="C1008" s="53"/>
      <c r="D1008" s="53"/>
      <c r="E1008" s="50"/>
      <c r="F1008" s="48"/>
      <c r="G1008" s="48"/>
      <c r="CP1008" s="49"/>
    </row>
    <row r="1009" spans="2:94" ht="13" x14ac:dyDescent="0.25">
      <c r="B1009" s="50"/>
      <c r="C1009" s="53"/>
      <c r="D1009" s="53"/>
      <c r="E1009" s="50"/>
      <c r="F1009" s="48"/>
      <c r="G1009" s="48"/>
      <c r="CP1009" s="49"/>
    </row>
    <row r="1010" spans="2:94" ht="13" x14ac:dyDescent="0.25">
      <c r="B1010" s="50"/>
      <c r="C1010" s="53"/>
      <c r="D1010" s="53"/>
      <c r="E1010" s="50"/>
      <c r="F1010" s="48"/>
      <c r="G1010" s="48"/>
      <c r="CP1010" s="49"/>
    </row>
    <row r="1011" spans="2:94" ht="13" x14ac:dyDescent="0.25">
      <c r="B1011" s="50"/>
      <c r="C1011" s="53"/>
      <c r="D1011" s="53"/>
      <c r="E1011" s="50"/>
      <c r="F1011" s="48"/>
      <c r="G1011" s="48"/>
      <c r="CP1011" s="49"/>
    </row>
    <row r="1012" spans="2:94" ht="13" x14ac:dyDescent="0.25">
      <c r="B1012" s="50"/>
      <c r="C1012" s="53"/>
      <c r="D1012" s="53"/>
      <c r="E1012" s="50"/>
      <c r="F1012" s="48"/>
      <c r="G1012" s="48"/>
      <c r="CP1012" s="49"/>
    </row>
    <row r="1013" spans="2:94" ht="13" x14ac:dyDescent="0.25">
      <c r="B1013" s="50"/>
      <c r="C1013" s="53"/>
      <c r="D1013" s="53"/>
      <c r="E1013" s="50"/>
      <c r="F1013" s="48"/>
      <c r="G1013" s="48"/>
      <c r="CP1013" s="49"/>
    </row>
    <row r="1014" spans="2:94" ht="13" x14ac:dyDescent="0.25">
      <c r="B1014" s="50"/>
      <c r="C1014" s="53"/>
      <c r="D1014" s="53"/>
      <c r="E1014" s="50"/>
      <c r="F1014" s="48"/>
      <c r="G1014" s="48"/>
      <c r="CP1014" s="49"/>
    </row>
    <row r="1015" spans="2:94" ht="13" x14ac:dyDescent="0.25">
      <c r="B1015" s="50"/>
      <c r="C1015" s="53"/>
      <c r="D1015" s="53"/>
      <c r="E1015" s="50"/>
      <c r="F1015" s="48"/>
      <c r="G1015" s="48"/>
      <c r="CP1015" s="49"/>
    </row>
    <row r="1016" spans="2:94" ht="13" x14ac:dyDescent="0.25">
      <c r="B1016" s="50"/>
      <c r="C1016" s="53"/>
      <c r="D1016" s="53"/>
      <c r="E1016" s="50"/>
      <c r="F1016" s="48"/>
      <c r="G1016" s="48"/>
      <c r="CP1016" s="49"/>
    </row>
    <row r="1017" spans="2:94" ht="13" x14ac:dyDescent="0.25">
      <c r="B1017" s="50"/>
      <c r="C1017" s="53"/>
      <c r="D1017" s="53"/>
      <c r="E1017" s="50"/>
      <c r="F1017" s="48"/>
      <c r="G1017" s="48"/>
      <c r="CP1017" s="49"/>
    </row>
    <row r="1018" spans="2:94" ht="13" x14ac:dyDescent="0.25">
      <c r="B1018" s="50"/>
      <c r="C1018" s="53"/>
      <c r="D1018" s="53"/>
      <c r="E1018" s="50"/>
      <c r="F1018" s="48"/>
      <c r="G1018" s="48"/>
      <c r="CP1018" s="49"/>
    </row>
    <row r="1019" spans="2:94" ht="13" x14ac:dyDescent="0.25">
      <c r="B1019" s="50"/>
      <c r="C1019" s="53"/>
      <c r="D1019" s="53"/>
      <c r="E1019" s="50"/>
      <c r="F1019" s="48"/>
      <c r="G1019" s="48"/>
      <c r="CP1019" s="49"/>
    </row>
    <row r="1020" spans="2:94" ht="13" x14ac:dyDescent="0.25">
      <c r="B1020" s="50"/>
      <c r="C1020" s="53"/>
      <c r="D1020" s="53"/>
      <c r="E1020" s="50"/>
      <c r="F1020" s="48"/>
      <c r="G1020" s="48"/>
      <c r="CP1020" s="49"/>
    </row>
    <row r="1021" spans="2:94" ht="13" x14ac:dyDescent="0.25">
      <c r="B1021" s="50"/>
      <c r="C1021" s="53"/>
      <c r="D1021" s="53"/>
      <c r="E1021" s="50"/>
      <c r="F1021" s="48"/>
      <c r="G1021" s="48"/>
      <c r="CP1021" s="49"/>
    </row>
    <row r="1022" spans="2:94" ht="13" x14ac:dyDescent="0.25">
      <c r="B1022" s="50"/>
      <c r="C1022" s="53"/>
      <c r="D1022" s="53"/>
      <c r="E1022" s="50"/>
      <c r="F1022" s="48"/>
      <c r="G1022" s="48"/>
      <c r="CP1022" s="49"/>
    </row>
    <row r="1023" spans="2:94" ht="13" x14ac:dyDescent="0.25">
      <c r="B1023" s="50"/>
      <c r="C1023" s="53"/>
      <c r="D1023" s="53"/>
      <c r="E1023" s="50"/>
      <c r="F1023" s="48"/>
      <c r="G1023" s="48"/>
      <c r="CP1023" s="49"/>
    </row>
    <row r="1024" spans="2:94" ht="13" x14ac:dyDescent="0.25">
      <c r="B1024" s="50"/>
      <c r="C1024" s="53"/>
      <c r="D1024" s="53"/>
      <c r="E1024" s="50"/>
      <c r="F1024" s="48"/>
      <c r="G1024" s="48"/>
      <c r="CP1024" s="49"/>
    </row>
    <row r="1025" spans="2:94" ht="13" x14ac:dyDescent="0.25">
      <c r="B1025" s="50"/>
      <c r="C1025" s="53"/>
      <c r="D1025" s="53"/>
      <c r="E1025" s="50"/>
      <c r="F1025" s="48"/>
      <c r="G1025" s="48"/>
      <c r="CP1025" s="49"/>
    </row>
    <row r="1026" spans="2:94" ht="13" x14ac:dyDescent="0.25">
      <c r="B1026" s="50"/>
      <c r="C1026" s="53"/>
      <c r="D1026" s="53"/>
      <c r="E1026" s="50"/>
      <c r="F1026" s="48"/>
      <c r="G1026" s="48"/>
      <c r="CP1026" s="49"/>
    </row>
    <row r="1027" spans="2:94" ht="13" x14ac:dyDescent="0.25">
      <c r="B1027" s="50"/>
      <c r="C1027" s="53"/>
      <c r="D1027" s="53"/>
      <c r="E1027" s="50"/>
      <c r="F1027" s="48"/>
      <c r="G1027" s="48"/>
      <c r="CP1027" s="49"/>
    </row>
    <row r="1028" spans="2:94" ht="13" x14ac:dyDescent="0.25">
      <c r="B1028" s="50"/>
      <c r="C1028" s="53"/>
      <c r="D1028" s="53"/>
      <c r="E1028" s="50"/>
      <c r="F1028" s="48"/>
      <c r="G1028" s="48"/>
      <c r="CP1028" s="49"/>
    </row>
    <row r="1029" spans="2:94" ht="13" x14ac:dyDescent="0.25">
      <c r="B1029" s="50"/>
      <c r="C1029" s="53"/>
      <c r="D1029" s="53"/>
      <c r="E1029" s="50"/>
      <c r="F1029" s="48"/>
      <c r="G1029" s="48"/>
      <c r="CP1029" s="49"/>
    </row>
    <row r="1030" spans="2:94" ht="13" x14ac:dyDescent="0.25">
      <c r="B1030" s="50"/>
      <c r="C1030" s="53"/>
      <c r="D1030" s="53"/>
      <c r="E1030" s="50"/>
      <c r="F1030" s="48"/>
      <c r="G1030" s="48"/>
      <c r="CP1030" s="49"/>
    </row>
    <row r="1031" spans="2:94" ht="13" x14ac:dyDescent="0.25">
      <c r="B1031" s="50"/>
      <c r="C1031" s="53"/>
      <c r="D1031" s="53"/>
      <c r="E1031" s="50"/>
      <c r="F1031" s="48"/>
      <c r="G1031" s="48"/>
      <c r="CP1031" s="49"/>
    </row>
    <row r="1032" spans="2:94" ht="13" x14ac:dyDescent="0.25">
      <c r="B1032" s="50"/>
      <c r="C1032" s="53"/>
      <c r="D1032" s="53"/>
      <c r="E1032" s="50"/>
      <c r="F1032" s="48"/>
      <c r="G1032" s="48"/>
      <c r="CP1032" s="49"/>
    </row>
    <row r="1033" spans="2:94" ht="13" x14ac:dyDescent="0.25">
      <c r="B1033" s="50"/>
      <c r="C1033" s="53"/>
      <c r="D1033" s="53"/>
      <c r="E1033" s="50"/>
      <c r="F1033" s="48"/>
      <c r="G1033" s="48"/>
      <c r="CP1033" s="49"/>
    </row>
    <row r="1034" spans="2:94" ht="13" x14ac:dyDescent="0.25">
      <c r="B1034" s="50"/>
      <c r="C1034" s="53"/>
      <c r="D1034" s="53"/>
      <c r="E1034" s="50"/>
      <c r="F1034" s="48"/>
      <c r="G1034" s="48"/>
      <c r="CP1034" s="49"/>
    </row>
    <row r="1035" spans="2:94" ht="13" x14ac:dyDescent="0.25">
      <c r="B1035" s="50"/>
      <c r="C1035" s="53"/>
      <c r="D1035" s="53"/>
      <c r="E1035" s="50"/>
      <c r="F1035" s="48"/>
      <c r="G1035" s="48"/>
      <c r="CP1035" s="49"/>
    </row>
    <row r="1036" spans="2:94" ht="13" x14ac:dyDescent="0.25">
      <c r="B1036" s="50"/>
      <c r="C1036" s="53"/>
      <c r="D1036" s="53"/>
      <c r="E1036" s="50"/>
      <c r="F1036" s="48"/>
      <c r="G1036" s="48"/>
      <c r="CP1036" s="49"/>
    </row>
    <row r="1037" spans="2:94" ht="13" x14ac:dyDescent="0.25">
      <c r="B1037" s="50"/>
      <c r="C1037" s="53"/>
      <c r="D1037" s="53"/>
      <c r="E1037" s="50"/>
      <c r="F1037" s="48"/>
      <c r="G1037" s="48"/>
      <c r="CP1037" s="49"/>
    </row>
    <row r="1038" spans="2:94" ht="13" x14ac:dyDescent="0.25">
      <c r="B1038" s="50"/>
      <c r="C1038" s="53"/>
      <c r="D1038" s="53"/>
      <c r="E1038" s="50"/>
      <c r="F1038" s="48"/>
      <c r="G1038" s="48"/>
      <c r="CP1038" s="49"/>
    </row>
    <row r="1039" spans="2:94" ht="13" x14ac:dyDescent="0.25">
      <c r="B1039" s="50"/>
      <c r="C1039" s="53"/>
      <c r="D1039" s="53"/>
      <c r="E1039" s="50"/>
      <c r="F1039" s="48"/>
      <c r="G1039" s="48"/>
      <c r="CP1039" s="49"/>
    </row>
    <row r="1040" spans="2:94" ht="13" x14ac:dyDescent="0.25">
      <c r="B1040" s="50"/>
      <c r="C1040" s="53"/>
      <c r="D1040" s="53"/>
      <c r="E1040" s="50"/>
      <c r="F1040" s="48"/>
      <c r="G1040" s="48"/>
      <c r="CP1040" s="49"/>
    </row>
    <row r="1041" spans="2:94" ht="13" x14ac:dyDescent="0.25">
      <c r="B1041" s="50"/>
      <c r="C1041" s="53"/>
      <c r="D1041" s="53"/>
      <c r="E1041" s="50"/>
      <c r="F1041" s="48"/>
      <c r="G1041" s="48"/>
      <c r="CP1041" s="49"/>
    </row>
    <row r="1042" spans="2:94" ht="13" x14ac:dyDescent="0.25">
      <c r="B1042" s="50"/>
      <c r="C1042" s="53"/>
      <c r="D1042" s="53"/>
      <c r="E1042" s="50"/>
      <c r="F1042" s="48"/>
      <c r="G1042" s="48"/>
      <c r="CP1042" s="49"/>
    </row>
    <row r="1043" spans="2:94" ht="13" x14ac:dyDescent="0.25">
      <c r="B1043" s="50"/>
      <c r="C1043" s="53"/>
      <c r="D1043" s="53"/>
      <c r="E1043" s="50"/>
      <c r="F1043" s="48"/>
      <c r="G1043" s="48"/>
      <c r="CP1043" s="49"/>
    </row>
    <row r="1044" spans="2:94" ht="13" x14ac:dyDescent="0.25">
      <c r="B1044" s="50"/>
      <c r="C1044" s="53"/>
      <c r="D1044" s="53"/>
      <c r="E1044" s="50"/>
      <c r="F1044" s="48"/>
      <c r="G1044" s="48"/>
      <c r="CP1044" s="49"/>
    </row>
    <row r="1045" spans="2:94" ht="13" x14ac:dyDescent="0.25">
      <c r="B1045" s="50"/>
      <c r="C1045" s="53"/>
      <c r="D1045" s="53"/>
      <c r="E1045" s="50"/>
      <c r="F1045" s="48"/>
      <c r="G1045" s="48"/>
      <c r="CP1045" s="49"/>
    </row>
    <row r="1046" spans="2:94" ht="13" x14ac:dyDescent="0.25">
      <c r="B1046" s="50"/>
      <c r="C1046" s="53"/>
      <c r="D1046" s="53"/>
      <c r="E1046" s="50"/>
      <c r="F1046" s="48"/>
      <c r="G1046" s="48"/>
      <c r="CP1046" s="49"/>
    </row>
    <row r="1047" spans="2:94" ht="13" x14ac:dyDescent="0.25">
      <c r="B1047" s="50"/>
      <c r="C1047" s="53"/>
      <c r="D1047" s="53"/>
      <c r="E1047" s="50"/>
      <c r="F1047" s="48"/>
      <c r="G1047" s="48"/>
      <c r="CP1047" s="49"/>
    </row>
    <row r="1048" spans="2:94" ht="13" x14ac:dyDescent="0.25">
      <c r="B1048" s="50"/>
      <c r="C1048" s="53"/>
      <c r="D1048" s="53"/>
      <c r="E1048" s="50"/>
      <c r="F1048" s="48"/>
      <c r="G1048" s="48"/>
      <c r="CP1048" s="49"/>
    </row>
    <row r="1049" spans="2:94" ht="13" x14ac:dyDescent="0.25">
      <c r="B1049" s="50"/>
      <c r="C1049" s="53"/>
      <c r="D1049" s="53"/>
      <c r="E1049" s="50"/>
      <c r="F1049" s="48"/>
      <c r="G1049" s="48"/>
      <c r="CP1049" s="49"/>
    </row>
    <row r="1050" spans="2:94" ht="13" x14ac:dyDescent="0.25">
      <c r="B1050" s="50"/>
      <c r="C1050" s="53"/>
      <c r="D1050" s="53"/>
      <c r="E1050" s="50"/>
      <c r="F1050" s="48"/>
      <c r="G1050" s="48"/>
      <c r="CP1050" s="49"/>
    </row>
    <row r="1051" spans="2:94" ht="13" x14ac:dyDescent="0.25">
      <c r="B1051" s="50"/>
      <c r="C1051" s="53"/>
      <c r="D1051" s="53"/>
      <c r="E1051" s="50"/>
      <c r="F1051" s="48"/>
      <c r="G1051" s="48"/>
      <c r="CP1051" s="49"/>
    </row>
    <row r="1052" spans="2:94" ht="13" x14ac:dyDescent="0.25">
      <c r="B1052" s="50"/>
      <c r="C1052" s="53"/>
      <c r="D1052" s="53"/>
      <c r="E1052" s="50"/>
      <c r="F1052" s="48"/>
      <c r="G1052" s="48"/>
      <c r="CP1052" s="49"/>
    </row>
    <row r="1053" spans="2:94" ht="13" x14ac:dyDescent="0.25">
      <c r="B1053" s="50"/>
      <c r="C1053" s="53"/>
      <c r="D1053" s="53"/>
      <c r="E1053" s="50"/>
      <c r="F1053" s="48"/>
      <c r="G1053" s="48"/>
      <c r="CP1053" s="49"/>
    </row>
    <row r="1054" spans="2:94" ht="13" x14ac:dyDescent="0.25">
      <c r="B1054" s="50"/>
      <c r="C1054" s="53"/>
      <c r="D1054" s="53"/>
      <c r="E1054" s="50"/>
      <c r="F1054" s="48"/>
      <c r="G1054" s="48"/>
      <c r="CP1054" s="49"/>
    </row>
    <row r="1055" spans="2:94" ht="13" x14ac:dyDescent="0.25">
      <c r="B1055" s="50"/>
      <c r="C1055" s="53"/>
      <c r="D1055" s="53"/>
      <c r="E1055" s="50"/>
      <c r="F1055" s="48"/>
      <c r="G1055" s="48"/>
      <c r="CP1055" s="49"/>
    </row>
    <row r="1056" spans="2:94" ht="13" x14ac:dyDescent="0.25">
      <c r="B1056" s="50"/>
      <c r="C1056" s="53"/>
      <c r="D1056" s="53"/>
      <c r="E1056" s="50"/>
      <c r="F1056" s="48"/>
      <c r="G1056" s="48"/>
      <c r="CP1056" s="49"/>
    </row>
    <row r="1057" spans="2:94" ht="13" x14ac:dyDescent="0.25">
      <c r="B1057" s="50"/>
      <c r="C1057" s="53"/>
      <c r="D1057" s="53"/>
      <c r="E1057" s="50"/>
      <c r="F1057" s="48"/>
      <c r="G1057" s="48"/>
      <c r="CP1057" s="49"/>
    </row>
    <row r="1058" spans="2:94" ht="13" x14ac:dyDescent="0.25">
      <c r="B1058" s="50"/>
      <c r="C1058" s="53"/>
      <c r="D1058" s="53"/>
      <c r="E1058" s="50"/>
      <c r="F1058" s="48"/>
      <c r="G1058" s="48"/>
      <c r="CP1058" s="49"/>
    </row>
    <row r="1059" spans="2:94" ht="13" x14ac:dyDescent="0.25">
      <c r="B1059" s="50"/>
      <c r="C1059" s="53"/>
      <c r="D1059" s="53"/>
      <c r="E1059" s="50"/>
      <c r="F1059" s="48"/>
      <c r="G1059" s="48"/>
      <c r="CP1059" s="49"/>
    </row>
    <row r="1060" spans="2:94" ht="13" x14ac:dyDescent="0.25">
      <c r="B1060" s="50"/>
      <c r="C1060" s="53"/>
      <c r="D1060" s="53"/>
      <c r="E1060" s="50"/>
      <c r="F1060" s="48"/>
      <c r="G1060" s="48"/>
      <c r="CP1060" s="49"/>
    </row>
    <row r="1061" spans="2:94" ht="13" x14ac:dyDescent="0.25">
      <c r="B1061" s="50"/>
      <c r="C1061" s="53"/>
      <c r="D1061" s="53"/>
      <c r="E1061" s="50"/>
      <c r="F1061" s="48"/>
      <c r="G1061" s="48"/>
      <c r="CP1061" s="49"/>
    </row>
    <row r="1062" spans="2:94" ht="13" x14ac:dyDescent="0.25">
      <c r="B1062" s="50"/>
      <c r="C1062" s="53"/>
      <c r="D1062" s="53"/>
      <c r="E1062" s="50"/>
      <c r="F1062" s="48"/>
      <c r="G1062" s="48"/>
      <c r="CP1062" s="49"/>
    </row>
    <row r="1063" spans="2:94" ht="13" x14ac:dyDescent="0.25">
      <c r="B1063" s="50"/>
      <c r="C1063" s="53"/>
      <c r="D1063" s="53"/>
      <c r="E1063" s="50"/>
      <c r="F1063" s="48"/>
      <c r="G1063" s="48"/>
      <c r="CP1063" s="49"/>
    </row>
    <row r="1064" spans="2:94" ht="13" x14ac:dyDescent="0.25">
      <c r="B1064" s="50"/>
      <c r="C1064" s="53"/>
      <c r="D1064" s="53"/>
      <c r="E1064" s="50"/>
      <c r="F1064" s="48"/>
      <c r="G1064" s="48"/>
      <c r="CP1064" s="49"/>
    </row>
    <row r="1065" spans="2:94" ht="13" x14ac:dyDescent="0.25">
      <c r="B1065" s="50"/>
      <c r="C1065" s="53"/>
      <c r="D1065" s="53"/>
      <c r="E1065" s="50"/>
      <c r="F1065" s="48"/>
      <c r="G1065" s="48"/>
      <c r="CP1065" s="49"/>
    </row>
    <row r="1066" spans="2:94" ht="13" x14ac:dyDescent="0.25">
      <c r="B1066" s="50"/>
      <c r="C1066" s="53"/>
      <c r="D1066" s="53"/>
      <c r="E1066" s="50"/>
      <c r="F1066" s="48"/>
      <c r="G1066" s="48"/>
      <c r="CP1066" s="49"/>
    </row>
    <row r="1067" spans="2:94" ht="13" x14ac:dyDescent="0.25">
      <c r="B1067" s="50"/>
      <c r="C1067" s="53"/>
      <c r="D1067" s="53"/>
      <c r="E1067" s="50"/>
      <c r="F1067" s="48"/>
      <c r="G1067" s="48"/>
      <c r="CP1067" s="49"/>
    </row>
    <row r="1068" spans="2:94" ht="13" x14ac:dyDescent="0.25">
      <c r="B1068" s="50"/>
      <c r="C1068" s="53"/>
      <c r="D1068" s="53"/>
      <c r="E1068" s="50"/>
      <c r="F1068" s="48"/>
      <c r="G1068" s="48"/>
      <c r="CP1068" s="49"/>
    </row>
    <row r="1069" spans="2:94" ht="13" x14ac:dyDescent="0.25">
      <c r="B1069" s="50"/>
      <c r="C1069" s="53"/>
      <c r="D1069" s="53"/>
      <c r="E1069" s="50"/>
      <c r="F1069" s="48"/>
      <c r="G1069" s="48"/>
      <c r="CP1069" s="49"/>
    </row>
    <row r="1070" spans="2:94" ht="13" x14ac:dyDescent="0.25">
      <c r="B1070" s="50"/>
      <c r="C1070" s="53"/>
      <c r="D1070" s="53"/>
      <c r="E1070" s="50"/>
      <c r="F1070" s="48"/>
      <c r="G1070" s="48"/>
      <c r="CP1070" s="49"/>
    </row>
    <row r="1071" spans="2:94" ht="13" x14ac:dyDescent="0.25">
      <c r="B1071" s="50"/>
      <c r="C1071" s="53"/>
      <c r="D1071" s="53"/>
      <c r="E1071" s="50"/>
      <c r="F1071" s="48"/>
      <c r="G1071" s="48"/>
      <c r="CP1071" s="49"/>
    </row>
    <row r="1072" spans="2:94" ht="13" x14ac:dyDescent="0.25">
      <c r="B1072" s="50"/>
      <c r="C1072" s="53"/>
      <c r="D1072" s="53"/>
      <c r="E1072" s="50"/>
      <c r="F1072" s="48"/>
      <c r="G1072" s="48"/>
      <c r="CP1072" s="49"/>
    </row>
    <row r="1073" spans="2:94" ht="13" x14ac:dyDescent="0.25">
      <c r="B1073" s="50"/>
      <c r="C1073" s="53"/>
      <c r="D1073" s="53"/>
      <c r="E1073" s="50"/>
      <c r="F1073" s="48"/>
      <c r="G1073" s="48"/>
      <c r="CP1073" s="49"/>
    </row>
    <row r="1074" spans="2:94" ht="13" x14ac:dyDescent="0.25">
      <c r="B1074" s="50"/>
      <c r="C1074" s="53"/>
      <c r="D1074" s="53"/>
      <c r="E1074" s="50"/>
      <c r="F1074" s="48"/>
      <c r="G1074" s="48"/>
      <c r="CP1074" s="49"/>
    </row>
    <row r="1075" spans="2:94" ht="13" x14ac:dyDescent="0.25">
      <c r="B1075" s="50"/>
      <c r="C1075" s="53"/>
      <c r="D1075" s="53"/>
      <c r="E1075" s="50"/>
      <c r="F1075" s="48"/>
      <c r="G1075" s="48"/>
      <c r="CP1075" s="49"/>
    </row>
    <row r="1076" spans="2:94" ht="13" x14ac:dyDescent="0.25">
      <c r="B1076" s="50"/>
      <c r="C1076" s="53"/>
      <c r="D1076" s="53"/>
      <c r="E1076" s="50"/>
      <c r="F1076" s="48"/>
      <c r="G1076" s="48"/>
      <c r="CP1076" s="49"/>
    </row>
    <row r="1077" spans="2:94" ht="13" x14ac:dyDescent="0.25">
      <c r="B1077" s="50"/>
      <c r="C1077" s="53"/>
      <c r="D1077" s="53"/>
      <c r="E1077" s="50"/>
      <c r="F1077" s="48"/>
      <c r="G1077" s="48"/>
      <c r="CP1077" s="49"/>
    </row>
    <row r="1078" spans="2:94" ht="13" x14ac:dyDescent="0.25">
      <c r="B1078" s="50"/>
      <c r="C1078" s="53"/>
      <c r="D1078" s="53"/>
      <c r="E1078" s="50"/>
      <c r="F1078" s="48"/>
      <c r="G1078" s="48"/>
      <c r="CP1078" s="49"/>
    </row>
    <row r="1079" spans="2:94" ht="13" x14ac:dyDescent="0.25">
      <c r="B1079" s="50"/>
      <c r="C1079" s="53"/>
      <c r="D1079" s="53"/>
      <c r="E1079" s="50"/>
      <c r="F1079" s="48"/>
      <c r="G1079" s="48"/>
      <c r="CP1079" s="49"/>
    </row>
    <row r="1080" spans="2:94" ht="13" x14ac:dyDescent="0.25">
      <c r="B1080" s="50"/>
      <c r="C1080" s="53"/>
      <c r="D1080" s="53"/>
      <c r="E1080" s="50"/>
      <c r="F1080" s="48"/>
      <c r="G1080" s="48"/>
      <c r="CP1080" s="49"/>
    </row>
    <row r="1081" spans="2:94" ht="13" x14ac:dyDescent="0.25">
      <c r="B1081" s="50"/>
      <c r="C1081" s="53"/>
      <c r="D1081" s="53"/>
      <c r="E1081" s="50"/>
      <c r="F1081" s="48"/>
      <c r="G1081" s="48"/>
      <c r="CP1081" s="49"/>
    </row>
    <row r="1082" spans="2:94" ht="13" x14ac:dyDescent="0.25">
      <c r="B1082" s="50"/>
      <c r="C1082" s="53"/>
      <c r="D1082" s="53"/>
      <c r="E1082" s="50"/>
      <c r="F1082" s="48"/>
      <c r="G1082" s="48"/>
      <c r="CP1082" s="49"/>
    </row>
    <row r="1083" spans="2:94" ht="13" x14ac:dyDescent="0.25">
      <c r="B1083" s="50"/>
      <c r="C1083" s="53"/>
      <c r="D1083" s="53"/>
      <c r="E1083" s="50"/>
      <c r="F1083" s="48"/>
      <c r="G1083" s="48"/>
      <c r="CP1083" s="49"/>
    </row>
    <row r="1084" spans="2:94" ht="13" x14ac:dyDescent="0.25">
      <c r="B1084" s="50"/>
      <c r="C1084" s="53"/>
      <c r="D1084" s="53"/>
      <c r="E1084" s="50"/>
      <c r="F1084" s="48"/>
      <c r="G1084" s="48"/>
      <c r="CP1084" s="49"/>
    </row>
    <row r="1085" spans="2:94" ht="13" x14ac:dyDescent="0.25">
      <c r="B1085" s="50"/>
      <c r="C1085" s="53"/>
      <c r="D1085" s="53"/>
      <c r="E1085" s="50"/>
      <c r="F1085" s="48"/>
      <c r="G1085" s="48"/>
      <c r="CP1085" s="49"/>
    </row>
    <row r="1086" spans="2:94" ht="13" x14ac:dyDescent="0.25">
      <c r="B1086" s="50"/>
      <c r="C1086" s="53"/>
      <c r="D1086" s="53"/>
      <c r="E1086" s="50"/>
      <c r="F1086" s="48"/>
      <c r="G1086" s="48"/>
      <c r="CP1086" s="49"/>
    </row>
    <row r="1087" spans="2:94" ht="13" x14ac:dyDescent="0.25">
      <c r="B1087" s="50"/>
      <c r="C1087" s="53"/>
      <c r="D1087" s="53"/>
      <c r="E1087" s="50"/>
      <c r="F1087" s="48"/>
      <c r="G1087" s="48"/>
      <c r="CP1087" s="49"/>
    </row>
    <row r="1088" spans="2:94" ht="13" x14ac:dyDescent="0.25">
      <c r="B1088" s="50"/>
      <c r="C1088" s="53"/>
      <c r="D1088" s="53"/>
      <c r="E1088" s="50"/>
      <c r="F1088" s="48"/>
      <c r="G1088" s="48"/>
      <c r="CP1088" s="49"/>
    </row>
    <row r="1089" spans="2:94" ht="13" x14ac:dyDescent="0.25">
      <c r="B1089" s="50"/>
      <c r="C1089" s="53"/>
      <c r="D1089" s="53"/>
      <c r="E1089" s="50"/>
      <c r="F1089" s="48"/>
      <c r="G1089" s="48"/>
      <c r="CP1089" s="49"/>
    </row>
    <row r="1090" spans="2:94" ht="13" x14ac:dyDescent="0.25">
      <c r="B1090" s="50"/>
      <c r="C1090" s="53"/>
      <c r="D1090" s="53"/>
      <c r="E1090" s="50"/>
      <c r="F1090" s="48"/>
      <c r="G1090" s="48"/>
      <c r="CP1090" s="49"/>
    </row>
    <row r="1091" spans="2:94" ht="13" x14ac:dyDescent="0.25">
      <c r="B1091" s="50"/>
      <c r="C1091" s="53"/>
      <c r="D1091" s="53"/>
      <c r="E1091" s="50"/>
      <c r="F1091" s="48"/>
      <c r="G1091" s="48"/>
      <c r="CP1091" s="49"/>
    </row>
    <row r="1092" spans="2:94" ht="13" x14ac:dyDescent="0.25">
      <c r="B1092" s="50"/>
      <c r="C1092" s="53"/>
      <c r="D1092" s="53"/>
      <c r="E1092" s="50"/>
      <c r="F1092" s="48"/>
      <c r="G1092" s="48"/>
      <c r="CP1092" s="49"/>
    </row>
    <row r="1093" spans="2:94" ht="13" x14ac:dyDescent="0.25">
      <c r="B1093" s="50"/>
      <c r="C1093" s="53"/>
      <c r="D1093" s="53"/>
      <c r="E1093" s="50"/>
      <c r="F1093" s="48"/>
      <c r="G1093" s="48"/>
      <c r="CP1093" s="49"/>
    </row>
    <row r="1094" spans="2:94" ht="13" x14ac:dyDescent="0.25">
      <c r="B1094" s="50"/>
      <c r="C1094" s="53"/>
      <c r="D1094" s="53"/>
      <c r="E1094" s="50"/>
      <c r="F1094" s="48"/>
      <c r="G1094" s="48"/>
      <c r="CP1094" s="49"/>
    </row>
    <row r="1095" spans="2:94" ht="13" x14ac:dyDescent="0.25">
      <c r="B1095" s="50"/>
      <c r="C1095" s="53"/>
      <c r="D1095" s="53"/>
      <c r="E1095" s="50"/>
      <c r="F1095" s="48"/>
      <c r="G1095" s="48"/>
      <c r="CP1095" s="49"/>
    </row>
    <row r="1096" spans="2:94" ht="13" x14ac:dyDescent="0.25">
      <c r="B1096" s="50"/>
      <c r="C1096" s="53"/>
      <c r="D1096" s="53"/>
      <c r="E1096" s="50"/>
      <c r="F1096" s="48"/>
      <c r="G1096" s="48"/>
      <c r="CP1096" s="49"/>
    </row>
    <row r="1097" spans="2:94" ht="13" x14ac:dyDescent="0.25">
      <c r="B1097" s="50"/>
      <c r="C1097" s="53"/>
      <c r="D1097" s="53"/>
      <c r="E1097" s="50"/>
      <c r="F1097" s="48"/>
      <c r="G1097" s="48"/>
      <c r="CP1097" s="49"/>
    </row>
    <row r="1098" spans="2:94" ht="13" x14ac:dyDescent="0.25">
      <c r="B1098" s="50"/>
      <c r="C1098" s="53"/>
      <c r="D1098" s="53"/>
      <c r="E1098" s="50"/>
      <c r="F1098" s="48"/>
      <c r="G1098" s="48"/>
      <c r="CP1098" s="49"/>
    </row>
    <row r="1099" spans="2:94" ht="13" x14ac:dyDescent="0.25">
      <c r="B1099" s="50"/>
      <c r="C1099" s="53"/>
      <c r="D1099" s="53"/>
      <c r="E1099" s="50"/>
      <c r="F1099" s="48"/>
      <c r="G1099" s="48"/>
      <c r="CP1099" s="49"/>
    </row>
    <row r="1100" spans="2:94" ht="13" x14ac:dyDescent="0.25">
      <c r="B1100" s="50"/>
      <c r="C1100" s="53"/>
      <c r="D1100" s="53"/>
      <c r="E1100" s="50"/>
      <c r="F1100" s="48"/>
      <c r="G1100" s="48"/>
      <c r="CP1100" s="49"/>
    </row>
    <row r="1101" spans="2:94" ht="13" x14ac:dyDescent="0.25">
      <c r="B1101" s="50"/>
      <c r="C1101" s="53"/>
      <c r="D1101" s="53"/>
      <c r="E1101" s="50"/>
      <c r="F1101" s="48"/>
      <c r="G1101" s="48"/>
      <c r="CP1101" s="49"/>
    </row>
    <row r="1102" spans="2:94" ht="13" x14ac:dyDescent="0.25">
      <c r="B1102" s="50"/>
      <c r="C1102" s="53"/>
      <c r="D1102" s="53"/>
      <c r="E1102" s="50"/>
      <c r="F1102" s="48"/>
      <c r="G1102" s="48"/>
      <c r="CP1102" s="49"/>
    </row>
    <row r="1103" spans="2:94" ht="13" x14ac:dyDescent="0.25">
      <c r="B1103" s="50"/>
      <c r="C1103" s="53"/>
      <c r="D1103" s="53"/>
      <c r="E1103" s="50"/>
      <c r="F1103" s="48"/>
      <c r="G1103" s="48"/>
      <c r="CP1103" s="49"/>
    </row>
    <row r="1104" spans="2:94" ht="13" x14ac:dyDescent="0.25">
      <c r="B1104" s="50"/>
      <c r="C1104" s="53"/>
      <c r="D1104" s="53"/>
      <c r="E1104" s="50"/>
      <c r="F1104" s="48"/>
      <c r="G1104" s="48"/>
      <c r="CP1104" s="49"/>
    </row>
    <row r="1105" spans="2:94" ht="13" x14ac:dyDescent="0.25">
      <c r="B1105" s="50"/>
      <c r="C1105" s="53"/>
      <c r="D1105" s="53"/>
      <c r="E1105" s="50"/>
      <c r="F1105" s="48"/>
      <c r="G1105" s="48"/>
      <c r="CP1105" s="49"/>
    </row>
    <row r="1106" spans="2:94" ht="13" x14ac:dyDescent="0.25">
      <c r="B1106" s="50"/>
      <c r="C1106" s="53"/>
      <c r="D1106" s="53"/>
      <c r="E1106" s="50"/>
      <c r="F1106" s="48"/>
      <c r="G1106" s="48"/>
      <c r="CP1106" s="49"/>
    </row>
    <row r="1107" spans="2:94" ht="13" x14ac:dyDescent="0.25">
      <c r="B1107" s="50"/>
      <c r="C1107" s="53"/>
      <c r="D1107" s="53"/>
      <c r="E1107" s="50"/>
      <c r="F1107" s="48"/>
      <c r="G1107" s="48"/>
      <c r="CP1107" s="49"/>
    </row>
    <row r="1108" spans="2:94" ht="13" x14ac:dyDescent="0.25">
      <c r="B1108" s="50"/>
      <c r="C1108" s="53"/>
      <c r="D1108" s="53"/>
      <c r="E1108" s="50"/>
      <c r="F1108" s="48"/>
      <c r="G1108" s="48"/>
      <c r="CP1108" s="49"/>
    </row>
    <row r="1109" spans="2:94" ht="13" x14ac:dyDescent="0.25">
      <c r="B1109" s="50"/>
      <c r="C1109" s="53"/>
      <c r="D1109" s="53"/>
      <c r="E1109" s="50"/>
      <c r="F1109" s="48"/>
      <c r="G1109" s="48"/>
      <c r="CP1109" s="49"/>
    </row>
    <row r="1110" spans="2:94" ht="13" x14ac:dyDescent="0.25">
      <c r="B1110" s="50"/>
      <c r="C1110" s="53"/>
      <c r="D1110" s="53"/>
      <c r="E1110" s="50"/>
      <c r="F1110" s="48"/>
      <c r="G1110" s="48"/>
      <c r="CP1110" s="49"/>
    </row>
    <row r="1111" spans="2:94" ht="13" x14ac:dyDescent="0.25">
      <c r="B1111" s="50"/>
      <c r="C1111" s="53"/>
      <c r="D1111" s="53"/>
      <c r="E1111" s="50"/>
      <c r="F1111" s="48"/>
      <c r="G1111" s="48"/>
      <c r="CP1111" s="49"/>
    </row>
    <row r="1112" spans="2:94" ht="13" x14ac:dyDescent="0.25">
      <c r="B1112" s="50"/>
      <c r="C1112" s="53"/>
      <c r="D1112" s="53"/>
      <c r="E1112" s="50"/>
      <c r="F1112" s="48"/>
      <c r="G1112" s="48"/>
      <c r="CP1112" s="49"/>
    </row>
    <row r="1113" spans="2:94" ht="13" x14ac:dyDescent="0.25">
      <c r="B1113" s="50"/>
      <c r="C1113" s="53"/>
      <c r="D1113" s="53"/>
      <c r="E1113" s="50"/>
      <c r="F1113" s="48"/>
      <c r="G1113" s="48"/>
      <c r="CP1113" s="49"/>
    </row>
    <row r="1114" spans="2:94" ht="13" x14ac:dyDescent="0.25">
      <c r="B1114" s="50"/>
      <c r="C1114" s="53"/>
      <c r="D1114" s="53"/>
      <c r="E1114" s="50"/>
      <c r="F1114" s="48"/>
      <c r="G1114" s="48"/>
      <c r="CP1114" s="49"/>
    </row>
    <row r="1115" spans="2:94" ht="13" x14ac:dyDescent="0.25">
      <c r="B1115" s="50"/>
      <c r="C1115" s="53"/>
      <c r="D1115" s="53"/>
      <c r="E1115" s="50"/>
      <c r="F1115" s="48"/>
      <c r="G1115" s="48"/>
      <c r="CP1115" s="49"/>
    </row>
    <row r="1116" spans="2:94" ht="13" x14ac:dyDescent="0.25">
      <c r="B1116" s="50"/>
      <c r="C1116" s="53"/>
      <c r="D1116" s="53"/>
      <c r="E1116" s="50"/>
      <c r="F1116" s="48"/>
      <c r="G1116" s="48"/>
      <c r="CP1116" s="49"/>
    </row>
    <row r="1117" spans="2:94" ht="13" x14ac:dyDescent="0.25">
      <c r="B1117" s="50"/>
      <c r="C1117" s="53"/>
      <c r="D1117" s="53"/>
      <c r="E1117" s="50"/>
      <c r="F1117" s="48"/>
      <c r="G1117" s="48"/>
      <c r="CP1117" s="49"/>
    </row>
    <row r="1118" spans="2:94" ht="13" x14ac:dyDescent="0.25">
      <c r="B1118" s="50"/>
      <c r="C1118" s="53"/>
      <c r="D1118" s="53"/>
      <c r="E1118" s="50"/>
      <c r="F1118" s="48"/>
      <c r="G1118" s="48"/>
      <c r="CP1118" s="49"/>
    </row>
    <row r="1119" spans="2:94" ht="13" x14ac:dyDescent="0.25">
      <c r="B1119" s="50"/>
      <c r="C1119" s="53"/>
      <c r="D1119" s="53"/>
      <c r="E1119" s="50"/>
      <c r="F1119" s="48"/>
      <c r="G1119" s="48"/>
      <c r="CP1119" s="49"/>
    </row>
    <row r="1120" spans="2:94" ht="13" x14ac:dyDescent="0.25">
      <c r="B1120" s="50"/>
      <c r="C1120" s="53"/>
      <c r="D1120" s="53"/>
      <c r="E1120" s="50"/>
      <c r="F1120" s="48"/>
      <c r="G1120" s="48"/>
      <c r="CP1120" s="49"/>
    </row>
    <row r="1121" spans="2:94" ht="13" x14ac:dyDescent="0.25">
      <c r="B1121" s="50"/>
      <c r="C1121" s="53"/>
      <c r="D1121" s="53"/>
      <c r="E1121" s="50"/>
      <c r="F1121" s="48"/>
      <c r="G1121" s="48"/>
      <c r="CP1121" s="49"/>
    </row>
    <row r="1122" spans="2:94" ht="13" x14ac:dyDescent="0.25">
      <c r="B1122" s="50"/>
      <c r="C1122" s="53"/>
      <c r="D1122" s="53"/>
      <c r="E1122" s="50"/>
      <c r="F1122" s="48"/>
      <c r="G1122" s="48"/>
      <c r="CP1122" s="49"/>
    </row>
    <row r="1123" spans="2:94" ht="13" x14ac:dyDescent="0.25">
      <c r="B1123" s="50"/>
      <c r="C1123" s="53"/>
      <c r="D1123" s="53"/>
      <c r="E1123" s="50"/>
      <c r="F1123" s="48"/>
      <c r="G1123" s="48"/>
      <c r="CP1123" s="49"/>
    </row>
    <row r="1124" spans="2:94" ht="13" x14ac:dyDescent="0.25">
      <c r="B1124" s="50"/>
      <c r="C1124" s="53"/>
      <c r="D1124" s="53"/>
      <c r="E1124" s="50"/>
      <c r="F1124" s="48"/>
      <c r="G1124" s="48"/>
      <c r="CP1124" s="49"/>
    </row>
    <row r="1125" spans="2:94" ht="13" x14ac:dyDescent="0.25">
      <c r="B1125" s="50"/>
      <c r="C1125" s="53"/>
      <c r="D1125" s="53"/>
      <c r="E1125" s="50"/>
      <c r="F1125" s="48"/>
      <c r="G1125" s="48"/>
      <c r="CP1125" s="49"/>
    </row>
    <row r="1126" spans="2:94" ht="13" x14ac:dyDescent="0.25">
      <c r="B1126" s="50"/>
      <c r="C1126" s="53"/>
      <c r="D1126" s="53"/>
      <c r="E1126" s="50"/>
      <c r="F1126" s="48"/>
      <c r="G1126" s="48"/>
      <c r="CP1126" s="49"/>
    </row>
    <row r="1127" spans="2:94" ht="13" x14ac:dyDescent="0.25">
      <c r="B1127" s="50"/>
      <c r="C1127" s="53"/>
      <c r="D1127" s="53"/>
      <c r="E1127" s="50"/>
      <c r="F1127" s="48"/>
      <c r="G1127" s="48"/>
      <c r="CP1127" s="49"/>
    </row>
    <row r="1128" spans="2:94" ht="13" x14ac:dyDescent="0.25">
      <c r="B1128" s="50"/>
      <c r="C1128" s="53"/>
      <c r="D1128" s="53"/>
      <c r="E1128" s="50"/>
      <c r="F1128" s="48"/>
      <c r="G1128" s="48"/>
      <c r="CP1128" s="49"/>
    </row>
    <row r="1129" spans="2:94" ht="13" x14ac:dyDescent="0.25">
      <c r="B1129" s="50"/>
      <c r="C1129" s="53"/>
      <c r="D1129" s="53"/>
      <c r="E1129" s="50"/>
      <c r="F1129" s="48"/>
      <c r="G1129" s="48"/>
      <c r="CP1129" s="49"/>
    </row>
    <row r="1130" spans="2:94" ht="13" x14ac:dyDescent="0.25">
      <c r="B1130" s="50"/>
      <c r="C1130" s="53"/>
      <c r="D1130" s="53"/>
      <c r="E1130" s="50"/>
      <c r="F1130" s="48"/>
      <c r="G1130" s="48"/>
      <c r="CP1130" s="49"/>
    </row>
    <row r="1131" spans="2:94" ht="13" x14ac:dyDescent="0.25">
      <c r="B1131" s="50"/>
      <c r="C1131" s="53"/>
      <c r="D1131" s="53"/>
      <c r="E1131" s="50"/>
      <c r="F1131" s="48"/>
      <c r="G1131" s="48"/>
      <c r="CP1131" s="49"/>
    </row>
    <row r="1132" spans="2:94" ht="13" x14ac:dyDescent="0.25">
      <c r="B1132" s="50"/>
      <c r="C1132" s="53"/>
      <c r="D1132" s="53"/>
      <c r="E1132" s="50"/>
      <c r="F1132" s="48"/>
      <c r="G1132" s="48"/>
      <c r="CP1132" s="49"/>
    </row>
    <row r="1133" spans="2:94" ht="13" x14ac:dyDescent="0.25">
      <c r="B1133" s="50"/>
      <c r="C1133" s="53"/>
      <c r="D1133" s="53"/>
      <c r="E1133" s="50"/>
      <c r="F1133" s="48"/>
      <c r="G1133" s="48"/>
      <c r="CP1133" s="49"/>
    </row>
    <row r="1134" spans="2:94" ht="13" x14ac:dyDescent="0.25">
      <c r="B1134" s="50"/>
      <c r="C1134" s="53"/>
      <c r="D1134" s="53"/>
      <c r="E1134" s="50"/>
      <c r="F1134" s="48"/>
      <c r="G1134" s="48"/>
      <c r="CP1134" s="49"/>
    </row>
    <row r="1135" spans="2:94" ht="13" x14ac:dyDescent="0.25">
      <c r="B1135" s="50"/>
      <c r="C1135" s="53"/>
      <c r="D1135" s="53"/>
      <c r="E1135" s="50"/>
      <c r="F1135" s="48"/>
      <c r="G1135" s="48"/>
      <c r="CP1135" s="49"/>
    </row>
    <row r="1136" spans="2:94" ht="13" x14ac:dyDescent="0.25">
      <c r="B1136" s="50"/>
      <c r="C1136" s="53"/>
      <c r="D1136" s="53"/>
      <c r="E1136" s="50"/>
      <c r="F1136" s="48"/>
      <c r="G1136" s="48"/>
      <c r="CP1136" s="49"/>
    </row>
    <row r="1137" spans="2:94" ht="13" x14ac:dyDescent="0.25">
      <c r="B1137" s="50"/>
      <c r="C1137" s="53"/>
      <c r="D1137" s="53"/>
      <c r="E1137" s="50"/>
      <c r="F1137" s="48"/>
      <c r="G1137" s="48"/>
      <c r="CP1137" s="49"/>
    </row>
    <row r="1138" spans="2:94" ht="13" x14ac:dyDescent="0.25">
      <c r="B1138" s="50"/>
      <c r="C1138" s="53"/>
      <c r="D1138" s="53"/>
      <c r="E1138" s="50"/>
      <c r="F1138" s="48"/>
      <c r="G1138" s="48"/>
      <c r="CP1138" s="49"/>
    </row>
    <row r="1139" spans="2:94" ht="13" x14ac:dyDescent="0.25">
      <c r="B1139" s="50"/>
      <c r="C1139" s="53"/>
      <c r="D1139" s="53"/>
      <c r="E1139" s="50"/>
      <c r="F1139" s="48"/>
      <c r="G1139" s="48"/>
      <c r="CP1139" s="49"/>
    </row>
    <row r="1140" spans="2:94" ht="13" x14ac:dyDescent="0.25">
      <c r="B1140" s="50"/>
      <c r="C1140" s="53"/>
      <c r="D1140" s="53"/>
      <c r="E1140" s="50"/>
      <c r="F1140" s="48"/>
      <c r="G1140" s="48"/>
      <c r="CP1140" s="49"/>
    </row>
    <row r="1141" spans="2:94" ht="13" x14ac:dyDescent="0.25">
      <c r="B1141" s="50"/>
      <c r="C1141" s="53"/>
      <c r="D1141" s="53"/>
      <c r="E1141" s="50"/>
      <c r="F1141" s="48"/>
      <c r="G1141" s="48"/>
      <c r="CP1141" s="49"/>
    </row>
    <row r="1142" spans="2:94" ht="13" x14ac:dyDescent="0.25">
      <c r="B1142" s="50"/>
      <c r="C1142" s="53"/>
      <c r="D1142" s="53"/>
      <c r="E1142" s="50"/>
      <c r="F1142" s="48"/>
      <c r="G1142" s="48"/>
      <c r="CP1142" s="49"/>
    </row>
    <row r="1143" spans="2:94" ht="13" x14ac:dyDescent="0.25">
      <c r="B1143" s="50"/>
      <c r="C1143" s="53"/>
      <c r="D1143" s="53"/>
      <c r="E1143" s="50"/>
      <c r="F1143" s="48"/>
      <c r="G1143" s="48"/>
      <c r="CP1143" s="49"/>
    </row>
    <row r="1144" spans="2:94" ht="13" x14ac:dyDescent="0.25">
      <c r="B1144" s="50"/>
      <c r="C1144" s="53"/>
      <c r="D1144" s="53"/>
      <c r="E1144" s="50"/>
      <c r="F1144" s="48"/>
      <c r="G1144" s="48"/>
      <c r="CP1144" s="49"/>
    </row>
    <row r="1145" spans="2:94" ht="13" x14ac:dyDescent="0.25">
      <c r="B1145" s="50"/>
      <c r="C1145" s="53"/>
      <c r="D1145" s="53"/>
      <c r="E1145" s="50"/>
      <c r="F1145" s="48"/>
      <c r="G1145" s="48"/>
      <c r="CP1145" s="49"/>
    </row>
    <row r="1146" spans="2:94" ht="13" x14ac:dyDescent="0.25">
      <c r="B1146" s="50"/>
      <c r="C1146" s="53"/>
      <c r="D1146" s="53"/>
      <c r="E1146" s="50"/>
      <c r="F1146" s="48"/>
      <c r="G1146" s="48"/>
      <c r="CP1146" s="49"/>
    </row>
    <row r="1147" spans="2:94" ht="13" x14ac:dyDescent="0.25">
      <c r="B1147" s="50"/>
      <c r="C1147" s="53"/>
      <c r="D1147" s="53"/>
      <c r="E1147" s="50"/>
      <c r="F1147" s="48"/>
      <c r="G1147" s="48"/>
      <c r="CP1147" s="49"/>
    </row>
    <row r="1148" spans="2:94" ht="13" x14ac:dyDescent="0.25">
      <c r="B1148" s="50"/>
      <c r="C1148" s="53"/>
      <c r="D1148" s="53"/>
      <c r="E1148" s="50"/>
      <c r="F1148" s="48"/>
      <c r="G1148" s="48"/>
      <c r="CP1148" s="49"/>
    </row>
    <row r="1149" spans="2:94" ht="13" x14ac:dyDescent="0.25">
      <c r="B1149" s="50"/>
      <c r="C1149" s="53"/>
      <c r="D1149" s="53"/>
      <c r="E1149" s="50"/>
      <c r="F1149" s="48"/>
      <c r="G1149" s="48"/>
      <c r="CP1149" s="49"/>
    </row>
    <row r="1150" spans="2:94" ht="13" x14ac:dyDescent="0.25">
      <c r="B1150" s="50"/>
      <c r="C1150" s="53"/>
      <c r="D1150" s="53"/>
      <c r="E1150" s="50"/>
      <c r="F1150" s="48"/>
      <c r="G1150" s="48"/>
      <c r="CP1150" s="49"/>
    </row>
    <row r="1151" spans="2:94" ht="13" x14ac:dyDescent="0.25">
      <c r="B1151" s="50"/>
      <c r="C1151" s="53"/>
      <c r="D1151" s="53"/>
      <c r="E1151" s="50"/>
      <c r="F1151" s="48"/>
      <c r="G1151" s="48"/>
      <c r="CP1151" s="49"/>
    </row>
    <row r="1152" spans="2:94" ht="13" x14ac:dyDescent="0.25">
      <c r="B1152" s="50"/>
      <c r="C1152" s="53"/>
      <c r="D1152" s="53"/>
      <c r="E1152" s="50"/>
      <c r="F1152" s="48"/>
      <c r="G1152" s="48"/>
      <c r="CP1152" s="49"/>
    </row>
    <row r="1153" spans="2:94" ht="13" x14ac:dyDescent="0.25">
      <c r="B1153" s="50"/>
      <c r="C1153" s="53"/>
      <c r="D1153" s="53"/>
      <c r="E1153" s="50"/>
      <c r="F1153" s="48"/>
      <c r="G1153" s="48"/>
      <c r="CP1153" s="49"/>
    </row>
    <row r="1154" spans="2:94" ht="13" x14ac:dyDescent="0.25">
      <c r="B1154" s="50"/>
      <c r="C1154" s="53"/>
      <c r="D1154" s="53"/>
      <c r="E1154" s="50"/>
      <c r="F1154" s="48"/>
      <c r="G1154" s="48"/>
      <c r="CP1154" s="49"/>
    </row>
    <row r="1155" spans="2:94" ht="13" x14ac:dyDescent="0.25">
      <c r="B1155" s="50"/>
      <c r="C1155" s="53"/>
      <c r="D1155" s="53"/>
      <c r="E1155" s="50"/>
      <c r="F1155" s="48"/>
      <c r="G1155" s="48"/>
      <c r="CP1155" s="49"/>
    </row>
    <row r="1156" spans="2:94" ht="13" x14ac:dyDescent="0.25">
      <c r="B1156" s="50"/>
      <c r="C1156" s="53"/>
      <c r="D1156" s="53"/>
      <c r="E1156" s="50"/>
      <c r="F1156" s="48"/>
      <c r="G1156" s="48"/>
      <c r="CP1156" s="49"/>
    </row>
    <row r="1157" spans="2:94" ht="13" x14ac:dyDescent="0.25">
      <c r="B1157" s="50"/>
      <c r="C1157" s="53"/>
      <c r="D1157" s="53"/>
      <c r="E1157" s="50"/>
      <c r="F1157" s="48"/>
      <c r="G1157" s="48"/>
      <c r="CP1157" s="49"/>
    </row>
    <row r="1158" spans="2:94" ht="13" x14ac:dyDescent="0.25">
      <c r="B1158" s="50"/>
      <c r="C1158" s="53"/>
      <c r="D1158" s="53"/>
      <c r="E1158" s="50"/>
      <c r="F1158" s="48"/>
      <c r="G1158" s="48"/>
      <c r="CP1158" s="49"/>
    </row>
    <row r="1159" spans="2:94" ht="13" x14ac:dyDescent="0.25">
      <c r="B1159" s="50"/>
      <c r="C1159" s="53"/>
      <c r="D1159" s="53"/>
      <c r="E1159" s="50"/>
      <c r="F1159" s="48"/>
      <c r="G1159" s="48"/>
      <c r="CP1159" s="49"/>
    </row>
    <row r="1160" spans="2:94" ht="13" x14ac:dyDescent="0.25">
      <c r="B1160" s="50"/>
      <c r="C1160" s="53"/>
      <c r="D1160" s="53"/>
      <c r="E1160" s="50"/>
      <c r="F1160" s="48"/>
      <c r="G1160" s="48"/>
      <c r="CP1160" s="49"/>
    </row>
    <row r="1161" spans="2:94" ht="13" x14ac:dyDescent="0.25">
      <c r="B1161" s="50"/>
      <c r="C1161" s="53"/>
      <c r="D1161" s="53"/>
      <c r="E1161" s="50"/>
      <c r="F1161" s="48"/>
      <c r="G1161" s="48"/>
      <c r="CP1161" s="49"/>
    </row>
    <row r="1162" spans="2:94" ht="13" x14ac:dyDescent="0.25">
      <c r="B1162" s="50"/>
      <c r="C1162" s="53"/>
      <c r="D1162" s="53"/>
      <c r="E1162" s="50"/>
      <c r="F1162" s="48"/>
      <c r="G1162" s="48"/>
      <c r="CP1162" s="49"/>
    </row>
    <row r="1163" spans="2:94" ht="13" x14ac:dyDescent="0.25">
      <c r="B1163" s="50"/>
      <c r="C1163" s="53"/>
      <c r="D1163" s="53"/>
      <c r="E1163" s="50"/>
      <c r="F1163" s="48"/>
      <c r="G1163" s="48"/>
      <c r="CP1163" s="49"/>
    </row>
    <row r="1164" spans="2:94" ht="13" x14ac:dyDescent="0.25">
      <c r="B1164" s="50"/>
      <c r="C1164" s="53"/>
      <c r="D1164" s="53"/>
      <c r="E1164" s="50"/>
      <c r="F1164" s="48"/>
      <c r="G1164" s="48"/>
      <c r="CP1164" s="49"/>
    </row>
    <row r="1165" spans="2:94" ht="13" x14ac:dyDescent="0.25">
      <c r="B1165" s="50"/>
      <c r="C1165" s="53"/>
      <c r="D1165" s="53"/>
      <c r="E1165" s="50"/>
      <c r="F1165" s="48"/>
      <c r="G1165" s="48"/>
      <c r="CP1165" s="49"/>
    </row>
    <row r="1166" spans="2:94" ht="13" x14ac:dyDescent="0.25">
      <c r="B1166" s="50"/>
      <c r="C1166" s="53"/>
      <c r="D1166" s="53"/>
      <c r="E1166" s="50"/>
      <c r="F1166" s="48"/>
      <c r="G1166" s="48"/>
      <c r="CP1166" s="49"/>
    </row>
    <row r="1167" spans="2:94" ht="13" x14ac:dyDescent="0.25">
      <c r="B1167" s="50"/>
      <c r="C1167" s="53"/>
      <c r="D1167" s="53"/>
      <c r="E1167" s="50"/>
      <c r="F1167" s="48"/>
      <c r="G1167" s="48"/>
      <c r="CP1167" s="49"/>
    </row>
    <row r="1168" spans="2:94" ht="13" x14ac:dyDescent="0.25">
      <c r="B1168" s="50"/>
      <c r="C1168" s="53"/>
      <c r="D1168" s="53"/>
      <c r="E1168" s="50"/>
      <c r="F1168" s="48"/>
      <c r="G1168" s="48"/>
      <c r="CP1168" s="49"/>
    </row>
    <row r="1169" spans="2:94" ht="13" x14ac:dyDescent="0.25">
      <c r="B1169" s="50"/>
      <c r="C1169" s="53"/>
      <c r="D1169" s="53"/>
      <c r="E1169" s="50"/>
      <c r="F1169" s="48"/>
      <c r="G1169" s="48"/>
      <c r="CP1169" s="49"/>
    </row>
    <row r="1170" spans="2:94" ht="13" x14ac:dyDescent="0.25">
      <c r="B1170" s="50"/>
      <c r="C1170" s="53"/>
      <c r="D1170" s="53"/>
      <c r="E1170" s="50"/>
      <c r="F1170" s="48"/>
      <c r="G1170" s="48"/>
      <c r="CP1170" s="49"/>
    </row>
  </sheetData>
  <sortState xmlns:xlrd2="http://schemas.microsoft.com/office/spreadsheetml/2017/richdata2" ref="B5:FO480">
    <sortCondition ref="B5:B480"/>
  </sortState>
  <conditionalFormatting sqref="B5:B480">
    <cfRule type="duplicateValues" dxfId="0" priority="35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892DF-3046-43B1-866E-8850C94E591B}">
  <dimension ref="A1:BX512"/>
  <sheetViews>
    <sheetView workbookViewId="0">
      <selection activeCell="A3" sqref="A3:FN512"/>
    </sheetView>
  </sheetViews>
  <sheetFormatPr defaultColWidth="6.6328125" defaultRowHeight="12.5" x14ac:dyDescent="0.25"/>
  <cols>
    <col min="1" max="2" width="10.6328125" customWidth="1"/>
    <col min="3" max="6" width="12.6328125" customWidth="1"/>
  </cols>
  <sheetData>
    <row r="1" spans="1:76" s="58" customFormat="1" x14ac:dyDescent="0.25">
      <c r="A1" s="58">
        <v>1</v>
      </c>
      <c r="B1" s="58">
        <v>2</v>
      </c>
      <c r="C1" s="58">
        <v>3</v>
      </c>
      <c r="D1" s="58">
        <v>4</v>
      </c>
      <c r="E1" s="59">
        <v>5</v>
      </c>
      <c r="F1" s="59">
        <v>6</v>
      </c>
      <c r="G1" s="58">
        <v>7</v>
      </c>
      <c r="H1" s="58">
        <v>8</v>
      </c>
      <c r="I1" s="58">
        <v>9</v>
      </c>
      <c r="J1" s="58">
        <v>10</v>
      </c>
      <c r="K1" s="58">
        <v>11</v>
      </c>
      <c r="L1" s="58">
        <v>12</v>
      </c>
      <c r="M1" s="58">
        <v>13</v>
      </c>
      <c r="N1" s="58">
        <v>14</v>
      </c>
      <c r="O1" s="58">
        <v>15</v>
      </c>
      <c r="P1" s="58">
        <v>16</v>
      </c>
      <c r="Q1" s="58">
        <v>17</v>
      </c>
      <c r="R1" s="58">
        <v>18</v>
      </c>
      <c r="S1" s="58">
        <v>19</v>
      </c>
      <c r="T1" s="58">
        <v>20</v>
      </c>
      <c r="U1" s="58">
        <v>21</v>
      </c>
      <c r="V1" s="58">
        <v>22</v>
      </c>
      <c r="W1" s="58">
        <v>23</v>
      </c>
      <c r="X1" s="58">
        <v>24</v>
      </c>
      <c r="Y1" s="58">
        <v>25</v>
      </c>
      <c r="Z1" s="58">
        <v>26</v>
      </c>
      <c r="AA1" s="58">
        <v>27</v>
      </c>
      <c r="AB1" s="58">
        <v>28</v>
      </c>
      <c r="AC1" s="58">
        <v>29</v>
      </c>
      <c r="AD1" s="58">
        <v>30</v>
      </c>
      <c r="AE1" s="58">
        <v>31</v>
      </c>
      <c r="AF1" s="58">
        <v>32</v>
      </c>
      <c r="AG1" s="58">
        <v>33</v>
      </c>
      <c r="AH1" s="58">
        <v>34</v>
      </c>
      <c r="AI1" s="58">
        <v>35</v>
      </c>
      <c r="AJ1" s="58">
        <v>36</v>
      </c>
      <c r="AK1" s="58">
        <v>37</v>
      </c>
      <c r="AL1" s="58">
        <v>38</v>
      </c>
      <c r="AM1" s="58">
        <v>39</v>
      </c>
      <c r="AN1" s="58">
        <v>40</v>
      </c>
      <c r="AO1" s="58">
        <v>41</v>
      </c>
      <c r="AP1" s="58">
        <v>42</v>
      </c>
      <c r="AQ1" s="58">
        <v>43</v>
      </c>
      <c r="AR1" s="58">
        <v>44</v>
      </c>
      <c r="AS1" s="58">
        <v>45</v>
      </c>
      <c r="AT1" s="58">
        <v>46</v>
      </c>
      <c r="AU1" s="58">
        <v>47</v>
      </c>
      <c r="AV1" s="58">
        <v>48</v>
      </c>
      <c r="AW1" s="58">
        <v>49</v>
      </c>
      <c r="AX1" s="58">
        <v>50</v>
      </c>
      <c r="AY1" s="58">
        <v>51</v>
      </c>
      <c r="AZ1" s="58">
        <v>52</v>
      </c>
      <c r="BA1" s="58">
        <v>53</v>
      </c>
      <c r="BB1" s="58">
        <v>54</v>
      </c>
      <c r="BC1" s="58">
        <v>55</v>
      </c>
      <c r="BD1" s="58">
        <v>56</v>
      </c>
      <c r="BE1" s="58">
        <v>57</v>
      </c>
      <c r="BF1" s="58">
        <v>58</v>
      </c>
      <c r="BG1" s="58">
        <v>59</v>
      </c>
      <c r="BH1" s="58">
        <v>60</v>
      </c>
      <c r="BI1" s="58">
        <v>61</v>
      </c>
      <c r="BJ1" s="58">
        <v>62</v>
      </c>
      <c r="BK1" s="58">
        <v>63</v>
      </c>
      <c r="BL1" s="58">
        <v>64</v>
      </c>
      <c r="BM1" s="58">
        <v>65</v>
      </c>
      <c r="BN1" s="58">
        <v>66</v>
      </c>
      <c r="BO1" s="58">
        <v>67</v>
      </c>
      <c r="BP1" s="58">
        <v>68</v>
      </c>
      <c r="BQ1" s="58">
        <v>69</v>
      </c>
      <c r="BR1" s="58">
        <v>70</v>
      </c>
      <c r="BS1" s="58">
        <v>71</v>
      </c>
      <c r="BT1" s="58">
        <v>72</v>
      </c>
      <c r="BU1" s="58">
        <v>73</v>
      </c>
      <c r="BV1" s="58">
        <v>74</v>
      </c>
      <c r="BW1" s="58">
        <v>75</v>
      </c>
      <c r="BX1" s="58">
        <v>76</v>
      </c>
    </row>
    <row r="2" spans="1:76" s="58" customFormat="1" ht="25" x14ac:dyDescent="0.25">
      <c r="A2" s="58" t="s">
        <v>220</v>
      </c>
      <c r="B2" s="58" t="s">
        <v>221</v>
      </c>
      <c r="C2" s="58" t="s">
        <v>237</v>
      </c>
      <c r="D2" s="58" t="s">
        <v>238</v>
      </c>
      <c r="E2" s="60" t="s">
        <v>222</v>
      </c>
      <c r="F2" s="60" t="s">
        <v>223</v>
      </c>
      <c r="G2" s="58" t="s">
        <v>161</v>
      </c>
      <c r="H2" s="58" t="s">
        <v>181</v>
      </c>
      <c r="I2" s="58" t="s">
        <v>163</v>
      </c>
      <c r="J2" s="58" t="s">
        <v>163</v>
      </c>
      <c r="K2" s="58" t="s">
        <v>123</v>
      </c>
      <c r="L2" s="58" t="s">
        <v>153</v>
      </c>
      <c r="M2" s="58" t="s">
        <v>182</v>
      </c>
      <c r="N2" s="58" t="s">
        <v>183</v>
      </c>
      <c r="O2" s="58" t="s">
        <v>184</v>
      </c>
      <c r="P2" s="58" t="s">
        <v>124</v>
      </c>
      <c r="Q2" s="58" t="s">
        <v>124</v>
      </c>
      <c r="R2" s="58" t="s">
        <v>154</v>
      </c>
      <c r="S2" s="58" t="s">
        <v>125</v>
      </c>
      <c r="T2" s="58" t="s">
        <v>126</v>
      </c>
      <c r="U2" s="58" t="s">
        <v>165</v>
      </c>
      <c r="V2" s="58" t="s">
        <v>127</v>
      </c>
      <c r="W2" s="58" t="s">
        <v>128</v>
      </c>
      <c r="X2" s="58" t="s">
        <v>129</v>
      </c>
      <c r="Y2" s="58" t="s">
        <v>185</v>
      </c>
      <c r="Z2" s="58" t="s">
        <v>185</v>
      </c>
      <c r="AA2" s="58" t="s">
        <v>130</v>
      </c>
      <c r="AB2" s="58" t="s">
        <v>131</v>
      </c>
      <c r="AC2" s="58" t="s">
        <v>186</v>
      </c>
      <c r="AD2" s="58" t="s">
        <v>132</v>
      </c>
      <c r="AE2" s="58" t="s">
        <v>187</v>
      </c>
      <c r="AF2" s="58" t="s">
        <v>133</v>
      </c>
      <c r="AG2" s="58" t="s">
        <v>188</v>
      </c>
      <c r="AH2" s="58" t="s">
        <v>189</v>
      </c>
      <c r="AI2" s="58" t="s">
        <v>134</v>
      </c>
      <c r="AJ2" s="58" t="s">
        <v>156</v>
      </c>
      <c r="AK2" s="58" t="s">
        <v>135</v>
      </c>
      <c r="AL2" s="58" t="s">
        <v>190</v>
      </c>
      <c r="AM2" s="58" t="s">
        <v>155</v>
      </c>
      <c r="AN2" s="58" t="s">
        <v>155</v>
      </c>
      <c r="AO2" s="58" t="s">
        <v>170</v>
      </c>
      <c r="AP2" s="58" t="s">
        <v>191</v>
      </c>
      <c r="AQ2" s="58" t="s">
        <v>136</v>
      </c>
      <c r="AR2" s="58" t="s">
        <v>137</v>
      </c>
      <c r="AS2" s="58" t="s">
        <v>172</v>
      </c>
      <c r="AT2" s="58" t="s">
        <v>192</v>
      </c>
      <c r="AU2" s="58" t="s">
        <v>174</v>
      </c>
      <c r="AV2" s="58" t="s">
        <v>174</v>
      </c>
      <c r="AW2" s="58" t="s">
        <v>138</v>
      </c>
      <c r="AX2" s="58" t="s">
        <v>138</v>
      </c>
      <c r="AY2" s="58" t="s">
        <v>139</v>
      </c>
      <c r="AZ2" s="58" t="s">
        <v>175</v>
      </c>
      <c r="BA2" s="58" t="s">
        <v>193</v>
      </c>
      <c r="BB2" s="58" t="s">
        <v>194</v>
      </c>
      <c r="BC2" s="58" t="s">
        <v>160</v>
      </c>
      <c r="BD2" s="58" t="s">
        <v>195</v>
      </c>
      <c r="BE2" s="58" t="s">
        <v>140</v>
      </c>
      <c r="BF2" s="58" t="s">
        <v>141</v>
      </c>
      <c r="BG2" s="58" t="s">
        <v>142</v>
      </c>
      <c r="BH2" s="58" t="s">
        <v>143</v>
      </c>
      <c r="BI2" s="58" t="s">
        <v>144</v>
      </c>
      <c r="BJ2" s="58" t="s">
        <v>144</v>
      </c>
      <c r="BK2" s="58" t="s">
        <v>196</v>
      </c>
      <c r="BL2" s="58" t="s">
        <v>145</v>
      </c>
      <c r="BM2" s="58" t="s">
        <v>197</v>
      </c>
      <c r="BN2" s="58" t="s">
        <v>178</v>
      </c>
      <c r="BO2" s="58" t="s">
        <v>146</v>
      </c>
      <c r="BP2" s="58" t="s">
        <v>147</v>
      </c>
      <c r="BQ2" s="58" t="s">
        <v>147</v>
      </c>
      <c r="BR2" s="58" t="s">
        <v>147</v>
      </c>
      <c r="BS2" s="58" t="s">
        <v>148</v>
      </c>
      <c r="BT2" s="58" t="s">
        <v>149</v>
      </c>
      <c r="BU2" s="58" t="s">
        <v>150</v>
      </c>
      <c r="BV2" s="58" t="s">
        <v>151</v>
      </c>
      <c r="BW2" s="58" t="s">
        <v>179</v>
      </c>
      <c r="BX2" s="58" t="s">
        <v>152</v>
      </c>
    </row>
    <row r="3" spans="1:76" x14ac:dyDescent="0.25">
      <c r="A3" t="s">
        <v>239</v>
      </c>
      <c r="B3" t="s">
        <v>119</v>
      </c>
      <c r="C3" t="s">
        <v>224</v>
      </c>
      <c r="D3" t="s">
        <v>225</v>
      </c>
      <c r="E3" s="61">
        <v>45251</v>
      </c>
      <c r="F3" s="61">
        <v>45288</v>
      </c>
      <c r="K3">
        <v>132</v>
      </c>
      <c r="P3">
        <v>16.399999999999999</v>
      </c>
      <c r="Q3">
        <v>16.399999999999999</v>
      </c>
      <c r="S3">
        <v>21</v>
      </c>
      <c r="T3">
        <v>0.83</v>
      </c>
      <c r="V3">
        <v>2.5299999999999998</v>
      </c>
      <c r="W3">
        <v>1.67</v>
      </c>
      <c r="X3">
        <v>0.59</v>
      </c>
      <c r="AA3">
        <v>27.4</v>
      </c>
      <c r="AB3">
        <v>2.4</v>
      </c>
      <c r="AD3">
        <v>4.8</v>
      </c>
      <c r="AF3">
        <v>0.62</v>
      </c>
      <c r="AI3">
        <v>11.2</v>
      </c>
      <c r="AK3">
        <v>0.23</v>
      </c>
      <c r="AQ3">
        <v>8.3000000000000007</v>
      </c>
      <c r="AR3">
        <v>11</v>
      </c>
      <c r="AW3">
        <v>2.76</v>
      </c>
      <c r="AX3">
        <v>2.76</v>
      </c>
      <c r="AY3">
        <v>11.2</v>
      </c>
      <c r="BC3">
        <v>85.5</v>
      </c>
      <c r="BE3">
        <v>2.63</v>
      </c>
      <c r="BF3">
        <v>2.4</v>
      </c>
      <c r="BG3">
        <v>13.8</v>
      </c>
      <c r="BH3">
        <v>0.6</v>
      </c>
      <c r="BI3">
        <v>0.4</v>
      </c>
      <c r="BJ3">
        <v>0.4</v>
      </c>
      <c r="BL3">
        <v>6.25</v>
      </c>
      <c r="BM3">
        <v>0.68</v>
      </c>
      <c r="BO3">
        <v>0.28000000000000003</v>
      </c>
      <c r="BP3">
        <v>2.5</v>
      </c>
      <c r="BQ3">
        <v>2.5</v>
      </c>
      <c r="BR3">
        <v>2.5</v>
      </c>
      <c r="BS3">
        <v>412</v>
      </c>
      <c r="BT3">
        <v>1.8</v>
      </c>
      <c r="BU3">
        <v>15.4</v>
      </c>
      <c r="BV3">
        <v>1.85</v>
      </c>
      <c r="BX3">
        <v>175</v>
      </c>
    </row>
    <row r="4" spans="1:76" x14ac:dyDescent="0.25">
      <c r="A4" t="s">
        <v>240</v>
      </c>
      <c r="B4" t="s">
        <v>119</v>
      </c>
      <c r="C4" t="s">
        <v>224</v>
      </c>
      <c r="D4" t="s">
        <v>225</v>
      </c>
      <c r="E4" s="61">
        <v>45251</v>
      </c>
      <c r="F4" s="61">
        <v>45288</v>
      </c>
      <c r="K4">
        <v>95.3</v>
      </c>
      <c r="P4">
        <v>32.200000000000003</v>
      </c>
      <c r="Q4">
        <v>32.200000000000003</v>
      </c>
      <c r="S4">
        <v>11</v>
      </c>
      <c r="T4">
        <v>0.56999999999999995</v>
      </c>
      <c r="V4">
        <v>2.2599999999999998</v>
      </c>
      <c r="W4">
        <v>1.42</v>
      </c>
      <c r="X4">
        <v>0.52</v>
      </c>
      <c r="AA4">
        <v>29.4</v>
      </c>
      <c r="AB4">
        <v>2.12</v>
      </c>
      <c r="AD4">
        <v>4.47</v>
      </c>
      <c r="AF4">
        <v>0.46</v>
      </c>
      <c r="AI4">
        <v>9.6999999999999993</v>
      </c>
      <c r="AK4">
        <v>0.19</v>
      </c>
      <c r="AQ4">
        <v>7.29</v>
      </c>
      <c r="AR4">
        <v>10.4</v>
      </c>
      <c r="AW4">
        <v>2.63</v>
      </c>
      <c r="AX4">
        <v>2.63</v>
      </c>
      <c r="AY4">
        <v>4.4000000000000004</v>
      </c>
      <c r="BC4">
        <v>92.4</v>
      </c>
      <c r="BE4">
        <v>2.1</v>
      </c>
      <c r="BF4">
        <v>2.2999999999999998</v>
      </c>
      <c r="BG4">
        <v>7.4</v>
      </c>
      <c r="BH4">
        <v>0.6</v>
      </c>
      <c r="BI4">
        <v>0.35</v>
      </c>
      <c r="BJ4">
        <v>0.35</v>
      </c>
      <c r="BL4">
        <v>5.9</v>
      </c>
      <c r="BM4">
        <v>0.57999999999999996</v>
      </c>
      <c r="BO4">
        <v>0.21</v>
      </c>
      <c r="BP4">
        <v>2.2200000000000002</v>
      </c>
      <c r="BQ4">
        <v>2.2200000000000002</v>
      </c>
      <c r="BR4">
        <v>2.2200000000000002</v>
      </c>
      <c r="BS4">
        <v>368</v>
      </c>
      <c r="BT4">
        <v>1.5</v>
      </c>
      <c r="BU4">
        <v>12.1</v>
      </c>
      <c r="BV4">
        <v>1.3</v>
      </c>
      <c r="BX4">
        <v>155</v>
      </c>
    </row>
    <row r="5" spans="1:76" x14ac:dyDescent="0.25">
      <c r="A5" t="s">
        <v>241</v>
      </c>
      <c r="B5" t="s">
        <v>119</v>
      </c>
      <c r="C5" t="s">
        <v>224</v>
      </c>
      <c r="D5" t="s">
        <v>225</v>
      </c>
      <c r="E5" s="61">
        <v>45251</v>
      </c>
      <c r="F5" s="61">
        <v>45288</v>
      </c>
      <c r="K5">
        <v>141.5</v>
      </c>
      <c r="P5">
        <v>20.2</v>
      </c>
      <c r="Q5">
        <v>20.2</v>
      </c>
      <c r="S5">
        <v>12</v>
      </c>
      <c r="T5">
        <v>0.72</v>
      </c>
      <c r="V5">
        <v>3.02</v>
      </c>
      <c r="W5">
        <v>2.0099999999999998</v>
      </c>
      <c r="X5">
        <v>0.63</v>
      </c>
      <c r="AA5">
        <v>23.7</v>
      </c>
      <c r="AB5">
        <v>3.03</v>
      </c>
      <c r="AD5">
        <v>3.07</v>
      </c>
      <c r="AF5">
        <v>0.61</v>
      </c>
      <c r="AI5">
        <v>12.7</v>
      </c>
      <c r="AK5">
        <v>0.23</v>
      </c>
      <c r="AQ5">
        <v>5.07</v>
      </c>
      <c r="AR5">
        <v>14.2</v>
      </c>
      <c r="AW5">
        <v>3.44</v>
      </c>
      <c r="AX5">
        <v>3.44</v>
      </c>
      <c r="AY5">
        <v>5.4</v>
      </c>
      <c r="BC5">
        <v>62.2</v>
      </c>
      <c r="BE5">
        <v>3.3</v>
      </c>
      <c r="BF5">
        <v>1.7</v>
      </c>
      <c r="BG5">
        <v>8.8000000000000007</v>
      </c>
      <c r="BH5">
        <v>0.3</v>
      </c>
      <c r="BI5">
        <v>0.49</v>
      </c>
      <c r="BJ5">
        <v>0.49</v>
      </c>
      <c r="BL5">
        <v>5.39</v>
      </c>
      <c r="BM5">
        <v>0.41</v>
      </c>
      <c r="BO5">
        <v>0.3</v>
      </c>
      <c r="BP5">
        <v>1.62</v>
      </c>
      <c r="BQ5">
        <v>1.62</v>
      </c>
      <c r="BR5">
        <v>1.62</v>
      </c>
      <c r="BS5">
        <v>261</v>
      </c>
      <c r="BT5">
        <v>3</v>
      </c>
      <c r="BU5">
        <v>15.6</v>
      </c>
      <c r="BV5">
        <v>1.94</v>
      </c>
      <c r="BX5">
        <v>113</v>
      </c>
    </row>
    <row r="6" spans="1:76" x14ac:dyDescent="0.25">
      <c r="A6" t="s">
        <v>242</v>
      </c>
      <c r="B6" t="s">
        <v>119</v>
      </c>
      <c r="C6" t="s">
        <v>224</v>
      </c>
      <c r="D6" t="s">
        <v>225</v>
      </c>
      <c r="E6" s="61">
        <v>45251</v>
      </c>
      <c r="F6" s="61">
        <v>45288</v>
      </c>
      <c r="K6">
        <v>134</v>
      </c>
      <c r="P6">
        <v>18.8</v>
      </c>
      <c r="Q6">
        <v>18.8</v>
      </c>
      <c r="S6">
        <v>9</v>
      </c>
      <c r="T6">
        <v>0.56000000000000005</v>
      </c>
      <c r="V6">
        <v>3.39</v>
      </c>
      <c r="W6">
        <v>2.4500000000000002</v>
      </c>
      <c r="X6">
        <v>0.87</v>
      </c>
      <c r="AA6">
        <v>27.7</v>
      </c>
      <c r="AB6">
        <v>3.46</v>
      </c>
      <c r="AD6">
        <v>3.69</v>
      </c>
      <c r="AF6">
        <v>0.69</v>
      </c>
      <c r="AI6">
        <v>12.8</v>
      </c>
      <c r="AK6">
        <v>0.34</v>
      </c>
      <c r="AQ6">
        <v>7.17</v>
      </c>
      <c r="AR6">
        <v>16.100000000000001</v>
      </c>
      <c r="AW6">
        <v>3.71</v>
      </c>
      <c r="AX6">
        <v>3.71</v>
      </c>
      <c r="AY6">
        <v>5.3</v>
      </c>
      <c r="BC6">
        <v>84.3</v>
      </c>
      <c r="BE6">
        <v>3.52</v>
      </c>
      <c r="BF6">
        <v>1.8</v>
      </c>
      <c r="BG6">
        <v>15.6</v>
      </c>
      <c r="BH6">
        <v>0.5</v>
      </c>
      <c r="BI6">
        <v>0.56999999999999995</v>
      </c>
      <c r="BJ6">
        <v>0.56999999999999995</v>
      </c>
      <c r="BL6">
        <v>5.72</v>
      </c>
      <c r="BM6">
        <v>0.59</v>
      </c>
      <c r="BO6">
        <v>0.31</v>
      </c>
      <c r="BP6">
        <v>2.33</v>
      </c>
      <c r="BQ6">
        <v>2.33</v>
      </c>
      <c r="BR6">
        <v>2.33</v>
      </c>
      <c r="BS6">
        <v>322</v>
      </c>
      <c r="BT6">
        <v>2.4</v>
      </c>
      <c r="BU6">
        <v>15.8</v>
      </c>
      <c r="BV6">
        <v>2.3199999999999998</v>
      </c>
      <c r="BX6">
        <v>150</v>
      </c>
    </row>
    <row r="7" spans="1:76" x14ac:dyDescent="0.25">
      <c r="A7" t="s">
        <v>243</v>
      </c>
      <c r="B7" t="s">
        <v>119</v>
      </c>
      <c r="C7" t="s">
        <v>224</v>
      </c>
      <c r="D7" t="s">
        <v>225</v>
      </c>
      <c r="E7" s="61">
        <v>45251</v>
      </c>
      <c r="F7" s="61">
        <v>45288</v>
      </c>
      <c r="K7">
        <v>178</v>
      </c>
      <c r="P7">
        <v>21.3</v>
      </c>
      <c r="Q7">
        <v>21.3</v>
      </c>
      <c r="S7">
        <v>9</v>
      </c>
      <c r="T7">
        <v>1.8</v>
      </c>
      <c r="V7">
        <v>5.46</v>
      </c>
      <c r="W7">
        <v>3.29</v>
      </c>
      <c r="X7">
        <v>1.1399999999999999</v>
      </c>
      <c r="AA7">
        <v>30.4</v>
      </c>
      <c r="AB7">
        <v>5.24</v>
      </c>
      <c r="AD7">
        <v>4.26</v>
      </c>
      <c r="AF7">
        <v>1.1200000000000001</v>
      </c>
      <c r="AI7">
        <v>16.399999999999999</v>
      </c>
      <c r="AK7">
        <v>0.51</v>
      </c>
      <c r="AQ7">
        <v>7.24</v>
      </c>
      <c r="AR7">
        <v>20.5</v>
      </c>
      <c r="AW7">
        <v>5.01</v>
      </c>
      <c r="AX7">
        <v>5.01</v>
      </c>
      <c r="AY7">
        <v>16.600000000000001</v>
      </c>
      <c r="BC7">
        <v>86.1</v>
      </c>
      <c r="BE7">
        <v>4.37</v>
      </c>
      <c r="BF7">
        <v>2.2999999999999998</v>
      </c>
      <c r="BG7">
        <v>20.6</v>
      </c>
      <c r="BH7">
        <v>0.5</v>
      </c>
      <c r="BI7">
        <v>0.76</v>
      </c>
      <c r="BJ7">
        <v>0.76</v>
      </c>
      <c r="BL7">
        <v>5.6</v>
      </c>
      <c r="BM7">
        <v>0.61</v>
      </c>
      <c r="BO7">
        <v>0.54</v>
      </c>
      <c r="BP7">
        <v>2.19</v>
      </c>
      <c r="BQ7">
        <v>2.19</v>
      </c>
      <c r="BR7">
        <v>2.19</v>
      </c>
      <c r="BS7">
        <v>338</v>
      </c>
      <c r="BT7">
        <v>2.2999999999999998</v>
      </c>
      <c r="BU7">
        <v>22.3</v>
      </c>
      <c r="BV7">
        <v>3.65</v>
      </c>
      <c r="BX7">
        <v>157</v>
      </c>
    </row>
    <row r="8" spans="1:76" x14ac:dyDescent="0.25">
      <c r="A8" t="s">
        <v>244</v>
      </c>
      <c r="B8" t="s">
        <v>119</v>
      </c>
      <c r="C8" t="s">
        <v>224</v>
      </c>
      <c r="D8" t="s">
        <v>225</v>
      </c>
      <c r="E8" s="61">
        <v>45251</v>
      </c>
      <c r="F8" s="61">
        <v>45288</v>
      </c>
      <c r="K8">
        <v>558</v>
      </c>
      <c r="P8">
        <v>107.5</v>
      </c>
      <c r="Q8">
        <v>107.5</v>
      </c>
      <c r="S8">
        <v>10</v>
      </c>
      <c r="T8">
        <v>1.68</v>
      </c>
      <c r="V8">
        <v>7.52</v>
      </c>
      <c r="W8">
        <v>4.76</v>
      </c>
      <c r="X8">
        <v>2.0499999999999998</v>
      </c>
      <c r="AA8">
        <v>31.3</v>
      </c>
      <c r="AB8">
        <v>6.38</v>
      </c>
      <c r="AD8">
        <v>4.6100000000000003</v>
      </c>
      <c r="AF8">
        <v>1.48</v>
      </c>
      <c r="AI8">
        <v>24.3</v>
      </c>
      <c r="AK8">
        <v>0.72</v>
      </c>
      <c r="AQ8">
        <v>7.27</v>
      </c>
      <c r="AR8">
        <v>29.6</v>
      </c>
      <c r="AW8">
        <v>7.4</v>
      </c>
      <c r="AX8">
        <v>7.4</v>
      </c>
      <c r="AY8">
        <v>16.5</v>
      </c>
      <c r="BC8">
        <v>86.3</v>
      </c>
      <c r="BE8">
        <v>7.55</v>
      </c>
      <c r="BF8">
        <v>1.9</v>
      </c>
      <c r="BG8">
        <v>20.9</v>
      </c>
      <c r="BH8">
        <v>0.6</v>
      </c>
      <c r="BI8">
        <v>1.07</v>
      </c>
      <c r="BJ8">
        <v>1.07</v>
      </c>
      <c r="BL8">
        <v>5.92</v>
      </c>
      <c r="BM8">
        <v>0.64</v>
      </c>
      <c r="BO8">
        <v>0.66</v>
      </c>
      <c r="BP8">
        <v>2.2400000000000002</v>
      </c>
      <c r="BQ8">
        <v>2.2400000000000002</v>
      </c>
      <c r="BR8">
        <v>2.2400000000000002</v>
      </c>
      <c r="BS8">
        <v>352</v>
      </c>
      <c r="BT8">
        <v>2.7</v>
      </c>
      <c r="BU8">
        <v>27.5</v>
      </c>
      <c r="BV8">
        <v>4.63</v>
      </c>
      <c r="BX8">
        <v>160</v>
      </c>
    </row>
    <row r="9" spans="1:76" x14ac:dyDescent="0.25">
      <c r="A9" t="s">
        <v>245</v>
      </c>
      <c r="B9" t="s">
        <v>119</v>
      </c>
      <c r="C9" t="s">
        <v>224</v>
      </c>
      <c r="D9" t="s">
        <v>225</v>
      </c>
      <c r="E9" s="61">
        <v>45251</v>
      </c>
      <c r="F9" s="61">
        <v>45288</v>
      </c>
      <c r="K9">
        <v>725</v>
      </c>
      <c r="P9">
        <v>197</v>
      </c>
      <c r="Q9">
        <v>197</v>
      </c>
      <c r="S9">
        <v>14</v>
      </c>
      <c r="T9">
        <v>1.54</v>
      </c>
      <c r="V9">
        <v>7.35</v>
      </c>
      <c r="W9">
        <v>5.23</v>
      </c>
      <c r="X9">
        <v>1.99</v>
      </c>
      <c r="AA9">
        <v>27.9</v>
      </c>
      <c r="AB9">
        <v>7.34</v>
      </c>
      <c r="AD9">
        <v>4.01</v>
      </c>
      <c r="AF9">
        <v>1.58</v>
      </c>
      <c r="AI9">
        <v>28.9</v>
      </c>
      <c r="AK9">
        <v>0.82</v>
      </c>
      <c r="AQ9">
        <v>6.81</v>
      </c>
      <c r="AR9">
        <v>34.5</v>
      </c>
      <c r="AW9">
        <v>8.77</v>
      </c>
      <c r="AX9">
        <v>8.77</v>
      </c>
      <c r="AY9">
        <v>21.4</v>
      </c>
      <c r="BC9">
        <v>81.900000000000006</v>
      </c>
      <c r="BE9">
        <v>8.84</v>
      </c>
      <c r="BF9">
        <v>1.9</v>
      </c>
      <c r="BG9">
        <v>17.600000000000001</v>
      </c>
      <c r="BH9">
        <v>0.4</v>
      </c>
      <c r="BI9">
        <v>1.25</v>
      </c>
      <c r="BJ9">
        <v>1.25</v>
      </c>
      <c r="BL9">
        <v>5.22</v>
      </c>
      <c r="BM9">
        <v>0.6</v>
      </c>
      <c r="BO9">
        <v>0.81</v>
      </c>
      <c r="BP9">
        <v>1.67</v>
      </c>
      <c r="BQ9">
        <v>1.67</v>
      </c>
      <c r="BR9">
        <v>1.67</v>
      </c>
      <c r="BS9">
        <v>374</v>
      </c>
      <c r="BT9">
        <v>5.2</v>
      </c>
      <c r="BU9">
        <v>30.8</v>
      </c>
      <c r="BV9">
        <v>5.17</v>
      </c>
      <c r="BX9">
        <v>147</v>
      </c>
    </row>
    <row r="10" spans="1:76" x14ac:dyDescent="0.25">
      <c r="A10" t="s">
        <v>246</v>
      </c>
      <c r="B10" t="s">
        <v>119</v>
      </c>
      <c r="C10" t="s">
        <v>224</v>
      </c>
      <c r="D10" t="s">
        <v>225</v>
      </c>
      <c r="E10" s="61">
        <v>45251</v>
      </c>
      <c r="F10" s="61">
        <v>45288</v>
      </c>
      <c r="K10">
        <v>196.5</v>
      </c>
      <c r="P10">
        <v>74.400000000000006</v>
      </c>
      <c r="Q10">
        <v>74.400000000000006</v>
      </c>
      <c r="S10">
        <v>11</v>
      </c>
      <c r="T10">
        <v>2.64</v>
      </c>
      <c r="V10">
        <v>5.66</v>
      </c>
      <c r="W10">
        <v>3.59</v>
      </c>
      <c r="X10">
        <v>1.38</v>
      </c>
      <c r="AA10">
        <v>23.7</v>
      </c>
      <c r="AB10">
        <v>3.98</v>
      </c>
      <c r="AD10">
        <v>3.6</v>
      </c>
      <c r="AF10">
        <v>1.08</v>
      </c>
      <c r="AI10">
        <v>15</v>
      </c>
      <c r="AK10">
        <v>0.61</v>
      </c>
      <c r="AQ10">
        <v>6</v>
      </c>
      <c r="AR10">
        <v>19.399999999999999</v>
      </c>
      <c r="AW10">
        <v>4.8600000000000003</v>
      </c>
      <c r="AX10">
        <v>4.8600000000000003</v>
      </c>
      <c r="AY10">
        <v>31.7</v>
      </c>
      <c r="BC10">
        <v>64.3</v>
      </c>
      <c r="BE10">
        <v>5.08</v>
      </c>
      <c r="BF10">
        <v>2.1</v>
      </c>
      <c r="BG10">
        <v>15.3</v>
      </c>
      <c r="BH10">
        <v>0.5</v>
      </c>
      <c r="BI10">
        <v>0.87</v>
      </c>
      <c r="BJ10">
        <v>0.87</v>
      </c>
      <c r="BL10">
        <v>4.41</v>
      </c>
      <c r="BM10">
        <v>0.53</v>
      </c>
      <c r="BO10">
        <v>0.55000000000000004</v>
      </c>
      <c r="BP10">
        <v>1.33</v>
      </c>
      <c r="BQ10">
        <v>1.33</v>
      </c>
      <c r="BR10">
        <v>1.33</v>
      </c>
      <c r="BS10">
        <v>320</v>
      </c>
      <c r="BT10">
        <v>1.5</v>
      </c>
      <c r="BU10">
        <v>20.5</v>
      </c>
      <c r="BV10">
        <v>4.0199999999999996</v>
      </c>
      <c r="BX10">
        <v>134</v>
      </c>
    </row>
    <row r="11" spans="1:76" x14ac:dyDescent="0.25">
      <c r="A11" t="s">
        <v>247</v>
      </c>
      <c r="B11" t="s">
        <v>119</v>
      </c>
      <c r="C11" t="s">
        <v>224</v>
      </c>
      <c r="D11" t="s">
        <v>225</v>
      </c>
      <c r="E11" s="61">
        <v>45251</v>
      </c>
      <c r="F11" s="61">
        <v>45288</v>
      </c>
      <c r="K11">
        <v>280</v>
      </c>
      <c r="P11">
        <v>43.1</v>
      </c>
      <c r="Q11">
        <v>43.1</v>
      </c>
      <c r="S11">
        <v>13</v>
      </c>
      <c r="T11">
        <v>5.69</v>
      </c>
      <c r="V11">
        <v>5.6</v>
      </c>
      <c r="W11">
        <v>3.92</v>
      </c>
      <c r="X11">
        <v>1.44</v>
      </c>
      <c r="AA11">
        <v>29.7</v>
      </c>
      <c r="AB11">
        <v>5.28</v>
      </c>
      <c r="AD11">
        <v>3.67</v>
      </c>
      <c r="AF11">
        <v>1.19</v>
      </c>
      <c r="AI11">
        <v>16</v>
      </c>
      <c r="AK11">
        <v>0.59</v>
      </c>
      <c r="AQ11">
        <v>7.01</v>
      </c>
      <c r="AR11">
        <v>20.100000000000001</v>
      </c>
      <c r="AW11">
        <v>4.8600000000000003</v>
      </c>
      <c r="AX11">
        <v>4.8600000000000003</v>
      </c>
      <c r="AY11">
        <v>42.6</v>
      </c>
      <c r="BC11">
        <v>69.099999999999994</v>
      </c>
      <c r="BE11">
        <v>5.21</v>
      </c>
      <c r="BF11">
        <v>1.6</v>
      </c>
      <c r="BG11">
        <v>14.6</v>
      </c>
      <c r="BH11">
        <v>0.4</v>
      </c>
      <c r="BI11">
        <v>0.91</v>
      </c>
      <c r="BJ11">
        <v>0.91</v>
      </c>
      <c r="BL11">
        <v>5.36</v>
      </c>
      <c r="BM11">
        <v>0.59</v>
      </c>
      <c r="BO11">
        <v>0.52</v>
      </c>
      <c r="BP11">
        <v>1.74</v>
      </c>
      <c r="BQ11">
        <v>1.74</v>
      </c>
      <c r="BR11">
        <v>1.74</v>
      </c>
      <c r="BS11">
        <v>366</v>
      </c>
      <c r="BT11">
        <v>1.8</v>
      </c>
      <c r="BU11">
        <v>23.8</v>
      </c>
      <c r="BV11">
        <v>4.1100000000000003</v>
      </c>
      <c r="BX11">
        <v>149</v>
      </c>
    </row>
    <row r="12" spans="1:76" x14ac:dyDescent="0.25">
      <c r="A12" t="s">
        <v>248</v>
      </c>
      <c r="B12" t="s">
        <v>119</v>
      </c>
      <c r="C12" t="s">
        <v>224</v>
      </c>
      <c r="D12" t="s">
        <v>225</v>
      </c>
      <c r="E12" s="61">
        <v>45251</v>
      </c>
      <c r="F12" s="61">
        <v>45288</v>
      </c>
      <c r="K12">
        <v>642</v>
      </c>
      <c r="P12">
        <v>101.5</v>
      </c>
      <c r="Q12">
        <v>101.5</v>
      </c>
      <c r="S12">
        <v>10</v>
      </c>
      <c r="T12">
        <v>3.68</v>
      </c>
      <c r="V12">
        <v>7.35</v>
      </c>
      <c r="W12">
        <v>5.14</v>
      </c>
      <c r="X12">
        <v>1.72</v>
      </c>
      <c r="AA12">
        <v>24.2</v>
      </c>
      <c r="AB12">
        <v>6.85</v>
      </c>
      <c r="AD12">
        <v>3.98</v>
      </c>
      <c r="AF12">
        <v>1.46</v>
      </c>
      <c r="AI12">
        <v>22.5</v>
      </c>
      <c r="AK12">
        <v>0.67</v>
      </c>
      <c r="AQ12">
        <v>6.51</v>
      </c>
      <c r="AR12">
        <v>27.5</v>
      </c>
      <c r="AW12">
        <v>7.41</v>
      </c>
      <c r="AX12">
        <v>7.41</v>
      </c>
      <c r="AY12">
        <v>46.7</v>
      </c>
      <c r="BC12">
        <v>66.5</v>
      </c>
      <c r="BE12">
        <v>6.71</v>
      </c>
      <c r="BF12">
        <v>1.3</v>
      </c>
      <c r="BG12">
        <v>18.5</v>
      </c>
      <c r="BH12">
        <v>0.4</v>
      </c>
      <c r="BI12">
        <v>1.1599999999999999</v>
      </c>
      <c r="BJ12">
        <v>1.1599999999999999</v>
      </c>
      <c r="BL12">
        <v>4.68</v>
      </c>
      <c r="BM12">
        <v>0.56999999999999995</v>
      </c>
      <c r="BO12">
        <v>0.7</v>
      </c>
      <c r="BP12">
        <v>1.39</v>
      </c>
      <c r="BQ12">
        <v>1.39</v>
      </c>
      <c r="BR12">
        <v>1.39</v>
      </c>
      <c r="BS12">
        <v>336</v>
      </c>
      <c r="BT12">
        <v>2.2000000000000002</v>
      </c>
      <c r="BU12">
        <v>27.4</v>
      </c>
      <c r="BV12">
        <v>5.67</v>
      </c>
      <c r="BX12">
        <v>142</v>
      </c>
    </row>
    <row r="13" spans="1:76" x14ac:dyDescent="0.25">
      <c r="A13" t="s">
        <v>249</v>
      </c>
      <c r="B13" t="s">
        <v>119</v>
      </c>
      <c r="C13" t="s">
        <v>224</v>
      </c>
      <c r="D13" t="s">
        <v>225</v>
      </c>
      <c r="E13" s="61">
        <v>45251</v>
      </c>
      <c r="F13" s="61">
        <v>45288</v>
      </c>
      <c r="K13">
        <v>582</v>
      </c>
      <c r="P13">
        <v>76.3</v>
      </c>
      <c r="Q13">
        <v>76.3</v>
      </c>
      <c r="S13">
        <v>12</v>
      </c>
      <c r="T13">
        <v>2.48</v>
      </c>
      <c r="V13">
        <v>7.61</v>
      </c>
      <c r="W13">
        <v>5.32</v>
      </c>
      <c r="X13">
        <v>2.1</v>
      </c>
      <c r="AA13">
        <v>26.7</v>
      </c>
      <c r="AB13">
        <v>6.26</v>
      </c>
      <c r="AD13">
        <v>4.21</v>
      </c>
      <c r="AF13">
        <v>1.44</v>
      </c>
      <c r="AI13">
        <v>21</v>
      </c>
      <c r="AK13">
        <v>0.85</v>
      </c>
      <c r="AQ13">
        <v>6.62</v>
      </c>
      <c r="AR13">
        <v>29.2</v>
      </c>
      <c r="AW13">
        <v>7.05</v>
      </c>
      <c r="AX13">
        <v>7.05</v>
      </c>
      <c r="AY13">
        <v>48.6</v>
      </c>
      <c r="BC13">
        <v>73.599999999999994</v>
      </c>
      <c r="BE13">
        <v>7.64</v>
      </c>
      <c r="BF13">
        <v>1.4</v>
      </c>
      <c r="BG13">
        <v>19.8</v>
      </c>
      <c r="BH13">
        <v>0.5</v>
      </c>
      <c r="BI13">
        <v>1.19</v>
      </c>
      <c r="BJ13">
        <v>1.19</v>
      </c>
      <c r="BL13">
        <v>4.84</v>
      </c>
      <c r="BM13">
        <v>0.57999999999999996</v>
      </c>
      <c r="BO13">
        <v>0.82</v>
      </c>
      <c r="BP13">
        <v>1.57</v>
      </c>
      <c r="BQ13">
        <v>1.57</v>
      </c>
      <c r="BR13">
        <v>1.57</v>
      </c>
      <c r="BS13">
        <v>361</v>
      </c>
      <c r="BT13">
        <v>1.9</v>
      </c>
      <c r="BU13">
        <v>29.8</v>
      </c>
      <c r="BV13">
        <v>5.9</v>
      </c>
      <c r="BX13">
        <v>142</v>
      </c>
    </row>
    <row r="14" spans="1:76" x14ac:dyDescent="0.25">
      <c r="A14" t="s">
        <v>250</v>
      </c>
      <c r="B14" t="s">
        <v>119</v>
      </c>
      <c r="C14" t="s">
        <v>224</v>
      </c>
      <c r="D14" t="s">
        <v>225</v>
      </c>
      <c r="E14" s="61">
        <v>45251</v>
      </c>
      <c r="F14" s="61">
        <v>45288</v>
      </c>
      <c r="K14">
        <v>2800</v>
      </c>
      <c r="P14">
        <v>322</v>
      </c>
      <c r="Q14">
        <v>322</v>
      </c>
      <c r="S14">
        <v>11</v>
      </c>
      <c r="T14">
        <v>3.19</v>
      </c>
      <c r="V14">
        <v>20.9</v>
      </c>
      <c r="W14">
        <v>13.3</v>
      </c>
      <c r="X14">
        <v>6.06</v>
      </c>
      <c r="AA14">
        <v>25.1</v>
      </c>
      <c r="AB14">
        <v>19.899999999999999</v>
      </c>
      <c r="AD14">
        <v>3.15</v>
      </c>
      <c r="AF14">
        <v>4.07</v>
      </c>
      <c r="AI14">
        <v>118</v>
      </c>
      <c r="AK14">
        <v>2</v>
      </c>
      <c r="AQ14">
        <v>6.01</v>
      </c>
      <c r="AR14">
        <v>114</v>
      </c>
      <c r="AW14">
        <v>32.700000000000003</v>
      </c>
      <c r="AX14">
        <v>32.700000000000003</v>
      </c>
      <c r="AY14">
        <v>22.2</v>
      </c>
      <c r="BC14">
        <v>82.1</v>
      </c>
      <c r="BE14">
        <v>26.5</v>
      </c>
      <c r="BF14">
        <v>4.2</v>
      </c>
      <c r="BG14">
        <v>24</v>
      </c>
      <c r="BH14">
        <v>0.4</v>
      </c>
      <c r="BI14">
        <v>3.26</v>
      </c>
      <c r="BJ14">
        <v>3.26</v>
      </c>
      <c r="BL14">
        <v>4.74</v>
      </c>
      <c r="BM14">
        <v>0.51</v>
      </c>
      <c r="BO14">
        <v>1.8</v>
      </c>
      <c r="BP14">
        <v>1.48</v>
      </c>
      <c r="BQ14">
        <v>1.48</v>
      </c>
      <c r="BR14">
        <v>1.48</v>
      </c>
      <c r="BS14">
        <v>440</v>
      </c>
      <c r="BT14">
        <v>2.2999999999999998</v>
      </c>
      <c r="BU14">
        <v>91.8</v>
      </c>
      <c r="BV14">
        <v>12.7</v>
      </c>
      <c r="BX14">
        <v>124</v>
      </c>
    </row>
    <row r="15" spans="1:76" x14ac:dyDescent="0.25">
      <c r="A15" t="s">
        <v>251</v>
      </c>
      <c r="B15" t="s">
        <v>119</v>
      </c>
      <c r="C15" t="s">
        <v>224</v>
      </c>
      <c r="D15" t="s">
        <v>225</v>
      </c>
      <c r="E15" s="61">
        <v>45251</v>
      </c>
      <c r="F15" s="61">
        <v>45288</v>
      </c>
      <c r="K15">
        <v>1180</v>
      </c>
      <c r="P15">
        <v>117.5</v>
      </c>
      <c r="Q15">
        <v>117.5</v>
      </c>
      <c r="S15">
        <v>9</v>
      </c>
      <c r="T15">
        <v>2.41</v>
      </c>
      <c r="V15">
        <v>12.05</v>
      </c>
      <c r="W15">
        <v>7.42</v>
      </c>
      <c r="X15">
        <v>2.69</v>
      </c>
      <c r="AA15">
        <v>27.4</v>
      </c>
      <c r="AB15">
        <v>10.050000000000001</v>
      </c>
      <c r="AD15">
        <v>3.96</v>
      </c>
      <c r="AF15">
        <v>2.4900000000000002</v>
      </c>
      <c r="AI15">
        <v>39.4</v>
      </c>
      <c r="AK15">
        <v>1.3</v>
      </c>
      <c r="AQ15">
        <v>6.94</v>
      </c>
      <c r="AR15">
        <v>46.2</v>
      </c>
      <c r="AW15">
        <v>11.8</v>
      </c>
      <c r="AX15">
        <v>11.8</v>
      </c>
      <c r="AY15">
        <v>49.9</v>
      </c>
      <c r="BC15">
        <v>68.2</v>
      </c>
      <c r="BE15">
        <v>12.75</v>
      </c>
      <c r="BF15">
        <v>1.9</v>
      </c>
      <c r="BG15">
        <v>27</v>
      </c>
      <c r="BH15">
        <v>0.5</v>
      </c>
      <c r="BI15">
        <v>1.86</v>
      </c>
      <c r="BJ15">
        <v>1.86</v>
      </c>
      <c r="BL15">
        <v>5.1100000000000003</v>
      </c>
      <c r="BM15">
        <v>0.59</v>
      </c>
      <c r="BO15">
        <v>1.22</v>
      </c>
      <c r="BP15">
        <v>1.38</v>
      </c>
      <c r="BQ15">
        <v>1.38</v>
      </c>
      <c r="BR15">
        <v>1.38</v>
      </c>
      <c r="BS15">
        <v>384</v>
      </c>
      <c r="BT15">
        <v>1</v>
      </c>
      <c r="BU15">
        <v>43.5</v>
      </c>
      <c r="BV15">
        <v>7.85</v>
      </c>
      <c r="BX15">
        <v>151</v>
      </c>
    </row>
    <row r="16" spans="1:76" x14ac:dyDescent="0.25">
      <c r="A16" t="s">
        <v>252</v>
      </c>
      <c r="B16" t="s">
        <v>119</v>
      </c>
      <c r="C16" t="s">
        <v>224</v>
      </c>
      <c r="D16" t="s">
        <v>225</v>
      </c>
      <c r="E16" s="61">
        <v>45251</v>
      </c>
      <c r="F16" s="61">
        <v>45288</v>
      </c>
      <c r="K16">
        <v>494</v>
      </c>
      <c r="P16">
        <v>48.8</v>
      </c>
      <c r="Q16">
        <v>48.8</v>
      </c>
      <c r="S16">
        <v>16</v>
      </c>
      <c r="T16">
        <v>1.86</v>
      </c>
      <c r="V16">
        <v>10.15</v>
      </c>
      <c r="W16">
        <v>6.61</v>
      </c>
      <c r="X16">
        <v>2.25</v>
      </c>
      <c r="AA16">
        <v>25.6</v>
      </c>
      <c r="AB16">
        <v>7.91</v>
      </c>
      <c r="AD16">
        <v>3.67</v>
      </c>
      <c r="AF16">
        <v>2.08</v>
      </c>
      <c r="AI16">
        <v>25.3</v>
      </c>
      <c r="AK16">
        <v>1.1200000000000001</v>
      </c>
      <c r="AQ16">
        <v>6.24</v>
      </c>
      <c r="AR16">
        <v>31.8</v>
      </c>
      <c r="AW16">
        <v>8.4600000000000009</v>
      </c>
      <c r="AX16">
        <v>8.4600000000000009</v>
      </c>
      <c r="AY16">
        <v>44</v>
      </c>
      <c r="BC16">
        <v>57.4</v>
      </c>
      <c r="BE16">
        <v>8.4600000000000009</v>
      </c>
      <c r="BF16">
        <v>2.6</v>
      </c>
      <c r="BG16">
        <v>30.9</v>
      </c>
      <c r="BH16">
        <v>0.5</v>
      </c>
      <c r="BI16">
        <v>1.51</v>
      </c>
      <c r="BJ16">
        <v>1.51</v>
      </c>
      <c r="BL16">
        <v>4.78</v>
      </c>
      <c r="BM16">
        <v>0.52</v>
      </c>
      <c r="BO16">
        <v>1.06</v>
      </c>
      <c r="BP16">
        <v>1.26</v>
      </c>
      <c r="BQ16">
        <v>1.26</v>
      </c>
      <c r="BR16">
        <v>1.26</v>
      </c>
      <c r="BS16">
        <v>305</v>
      </c>
      <c r="BT16">
        <v>5.9</v>
      </c>
      <c r="BU16">
        <v>37.799999999999997</v>
      </c>
      <c r="BV16">
        <v>7.34</v>
      </c>
      <c r="BX16">
        <v>138</v>
      </c>
    </row>
    <row r="17" spans="1:76" x14ac:dyDescent="0.25">
      <c r="A17" t="s">
        <v>253</v>
      </c>
      <c r="B17" t="s">
        <v>119</v>
      </c>
      <c r="C17" t="s">
        <v>224</v>
      </c>
      <c r="D17" t="s">
        <v>225</v>
      </c>
      <c r="E17" s="61">
        <v>45251</v>
      </c>
      <c r="F17" s="61">
        <v>45288</v>
      </c>
      <c r="K17">
        <v>308</v>
      </c>
      <c r="P17">
        <v>38.200000000000003</v>
      </c>
      <c r="Q17">
        <v>38.200000000000003</v>
      </c>
      <c r="S17">
        <v>9</v>
      </c>
      <c r="T17">
        <v>1.78</v>
      </c>
      <c r="V17">
        <v>9.8699999999999992</v>
      </c>
      <c r="W17">
        <v>6.39</v>
      </c>
      <c r="X17">
        <v>2.2799999999999998</v>
      </c>
      <c r="AA17">
        <v>27.1</v>
      </c>
      <c r="AB17">
        <v>8.9499999999999993</v>
      </c>
      <c r="AD17">
        <v>3.7</v>
      </c>
      <c r="AF17">
        <v>2.09</v>
      </c>
      <c r="AI17">
        <v>32.5</v>
      </c>
      <c r="AK17">
        <v>0.89</v>
      </c>
      <c r="AQ17">
        <v>6.37</v>
      </c>
      <c r="AR17">
        <v>38.200000000000003</v>
      </c>
      <c r="AW17">
        <v>9.93</v>
      </c>
      <c r="AX17">
        <v>9.93</v>
      </c>
      <c r="AY17">
        <v>41.5</v>
      </c>
      <c r="BC17">
        <v>60.5</v>
      </c>
      <c r="BE17">
        <v>9.34</v>
      </c>
      <c r="BF17">
        <v>2.4</v>
      </c>
      <c r="BG17">
        <v>33.299999999999997</v>
      </c>
      <c r="BH17">
        <v>0.4</v>
      </c>
      <c r="BI17">
        <v>1.63</v>
      </c>
      <c r="BJ17">
        <v>1.63</v>
      </c>
      <c r="BL17">
        <v>4.5999999999999996</v>
      </c>
      <c r="BM17">
        <v>0.53</v>
      </c>
      <c r="BO17">
        <v>1.04</v>
      </c>
      <c r="BP17">
        <v>1.4</v>
      </c>
      <c r="BQ17">
        <v>1.4</v>
      </c>
      <c r="BR17">
        <v>1.4</v>
      </c>
      <c r="BS17">
        <v>306</v>
      </c>
      <c r="BT17">
        <v>3</v>
      </c>
      <c r="BU17">
        <v>45.6</v>
      </c>
      <c r="BV17">
        <v>7.26</v>
      </c>
      <c r="BX17">
        <v>140</v>
      </c>
    </row>
    <row r="18" spans="1:76" x14ac:dyDescent="0.25">
      <c r="A18" t="s">
        <v>254</v>
      </c>
      <c r="B18" t="s">
        <v>119</v>
      </c>
      <c r="C18" t="s">
        <v>224</v>
      </c>
      <c r="D18" t="s">
        <v>225</v>
      </c>
      <c r="E18" s="61">
        <v>45251</v>
      </c>
      <c r="F18" s="61">
        <v>45288</v>
      </c>
      <c r="K18">
        <v>333</v>
      </c>
      <c r="P18">
        <v>39</v>
      </c>
      <c r="Q18">
        <v>39</v>
      </c>
      <c r="S18">
        <v>10</v>
      </c>
      <c r="T18">
        <v>1.84</v>
      </c>
      <c r="V18">
        <v>10.8</v>
      </c>
      <c r="W18">
        <v>7.07</v>
      </c>
      <c r="X18">
        <v>2.71</v>
      </c>
      <c r="AA18">
        <v>25</v>
      </c>
      <c r="AB18">
        <v>9.06</v>
      </c>
      <c r="AD18">
        <v>3.95</v>
      </c>
      <c r="AF18">
        <v>2.08</v>
      </c>
      <c r="AI18">
        <v>36.5</v>
      </c>
      <c r="AK18">
        <v>1.04</v>
      </c>
      <c r="AQ18">
        <v>5.83</v>
      </c>
      <c r="AR18">
        <v>40.9</v>
      </c>
      <c r="AW18">
        <v>10.55</v>
      </c>
      <c r="AX18">
        <v>10.55</v>
      </c>
      <c r="AY18">
        <v>37.4</v>
      </c>
      <c r="BC18">
        <v>52.9</v>
      </c>
      <c r="BE18">
        <v>9.4700000000000006</v>
      </c>
      <c r="BF18">
        <v>2.4</v>
      </c>
      <c r="BG18">
        <v>30.6</v>
      </c>
      <c r="BH18">
        <v>0.4</v>
      </c>
      <c r="BI18">
        <v>1.44</v>
      </c>
      <c r="BJ18">
        <v>1.44</v>
      </c>
      <c r="BL18">
        <v>4.6399999999999997</v>
      </c>
      <c r="BM18">
        <v>0.52</v>
      </c>
      <c r="BO18">
        <v>0.99</v>
      </c>
      <c r="BP18">
        <v>1.39</v>
      </c>
      <c r="BQ18">
        <v>1.39</v>
      </c>
      <c r="BR18">
        <v>1.39</v>
      </c>
      <c r="BS18">
        <v>296</v>
      </c>
      <c r="BT18">
        <v>4.3</v>
      </c>
      <c r="BU18">
        <v>44.6</v>
      </c>
      <c r="BV18">
        <v>7.05</v>
      </c>
      <c r="BX18">
        <v>135</v>
      </c>
    </row>
    <row r="19" spans="1:76" x14ac:dyDescent="0.25">
      <c r="A19" t="s">
        <v>255</v>
      </c>
      <c r="B19" t="s">
        <v>119</v>
      </c>
      <c r="C19" t="s">
        <v>224</v>
      </c>
      <c r="D19" t="s">
        <v>225</v>
      </c>
      <c r="E19" s="61">
        <v>45251</v>
      </c>
      <c r="F19" s="61">
        <v>45288</v>
      </c>
      <c r="K19">
        <v>287</v>
      </c>
      <c r="P19">
        <v>35.4</v>
      </c>
      <c r="Q19">
        <v>35.4</v>
      </c>
      <c r="S19">
        <v>12</v>
      </c>
      <c r="T19">
        <v>1.66</v>
      </c>
      <c r="V19">
        <v>21.3</v>
      </c>
      <c r="W19">
        <v>11.95</v>
      </c>
      <c r="X19">
        <v>5.64</v>
      </c>
      <c r="AA19">
        <v>24.2</v>
      </c>
      <c r="AB19">
        <v>20.3</v>
      </c>
      <c r="AD19">
        <v>4</v>
      </c>
      <c r="AF19">
        <v>3.93</v>
      </c>
      <c r="AI19">
        <v>91.1</v>
      </c>
      <c r="AK19">
        <v>1.56</v>
      </c>
      <c r="AQ19">
        <v>6</v>
      </c>
      <c r="AR19">
        <v>107.5</v>
      </c>
      <c r="AW19">
        <v>28.9</v>
      </c>
      <c r="AX19">
        <v>28.9</v>
      </c>
      <c r="AY19">
        <v>43.2</v>
      </c>
      <c r="BC19">
        <v>60.3</v>
      </c>
      <c r="BE19">
        <v>23.2</v>
      </c>
      <c r="BF19">
        <v>1.5</v>
      </c>
      <c r="BG19">
        <v>41.4</v>
      </c>
      <c r="BH19">
        <v>0.5</v>
      </c>
      <c r="BI19">
        <v>3.32</v>
      </c>
      <c r="BJ19">
        <v>3.32</v>
      </c>
      <c r="BL19">
        <v>4.67</v>
      </c>
      <c r="BM19">
        <v>0.52</v>
      </c>
      <c r="BO19">
        <v>1.56</v>
      </c>
      <c r="BP19">
        <v>1.54</v>
      </c>
      <c r="BQ19">
        <v>1.54</v>
      </c>
      <c r="BR19">
        <v>1.54</v>
      </c>
      <c r="BS19">
        <v>325</v>
      </c>
      <c r="BT19">
        <v>3.2</v>
      </c>
      <c r="BU19">
        <v>90.1</v>
      </c>
      <c r="BV19">
        <v>11.55</v>
      </c>
      <c r="BX19">
        <v>135</v>
      </c>
    </row>
    <row r="20" spans="1:76" x14ac:dyDescent="0.25">
      <c r="A20" t="s">
        <v>256</v>
      </c>
      <c r="B20" t="s">
        <v>119</v>
      </c>
      <c r="C20" t="s">
        <v>224</v>
      </c>
      <c r="D20" t="s">
        <v>225</v>
      </c>
      <c r="E20" s="61">
        <v>45251</v>
      </c>
      <c r="F20" s="61">
        <v>45288</v>
      </c>
      <c r="K20">
        <v>402</v>
      </c>
      <c r="P20">
        <v>47.2</v>
      </c>
      <c r="Q20">
        <v>47.2</v>
      </c>
      <c r="S20">
        <v>14</v>
      </c>
      <c r="T20">
        <v>1.5</v>
      </c>
      <c r="V20">
        <v>16</v>
      </c>
      <c r="W20">
        <v>9.1999999999999993</v>
      </c>
      <c r="X20">
        <v>3.39</v>
      </c>
      <c r="AA20">
        <v>25.5</v>
      </c>
      <c r="AB20">
        <v>14.65</v>
      </c>
      <c r="AD20">
        <v>4.04</v>
      </c>
      <c r="AF20">
        <v>3.03</v>
      </c>
      <c r="AI20">
        <v>64.3</v>
      </c>
      <c r="AK20">
        <v>1.38</v>
      </c>
      <c r="AQ20">
        <v>6.77</v>
      </c>
      <c r="AR20">
        <v>65.2</v>
      </c>
      <c r="AW20">
        <v>17.45</v>
      </c>
      <c r="AX20">
        <v>17.45</v>
      </c>
      <c r="AY20">
        <v>45.9</v>
      </c>
      <c r="BC20">
        <v>63.3</v>
      </c>
      <c r="BE20">
        <v>14.4</v>
      </c>
      <c r="BF20">
        <v>1.6</v>
      </c>
      <c r="BG20">
        <v>48</v>
      </c>
      <c r="BH20">
        <v>0.5</v>
      </c>
      <c r="BI20">
        <v>2.2000000000000002</v>
      </c>
      <c r="BJ20">
        <v>2.2000000000000002</v>
      </c>
      <c r="BL20">
        <v>4.38</v>
      </c>
      <c r="BM20">
        <v>0.56000000000000005</v>
      </c>
      <c r="BO20">
        <v>1.35</v>
      </c>
      <c r="BP20">
        <v>1.32</v>
      </c>
      <c r="BQ20">
        <v>1.32</v>
      </c>
      <c r="BR20">
        <v>1.32</v>
      </c>
      <c r="BS20">
        <v>376</v>
      </c>
      <c r="BT20">
        <v>9.1999999999999993</v>
      </c>
      <c r="BU20">
        <v>71.5</v>
      </c>
      <c r="BV20">
        <v>9.27</v>
      </c>
      <c r="BX20">
        <v>134</v>
      </c>
    </row>
    <row r="21" spans="1:76" x14ac:dyDescent="0.25">
      <c r="A21" t="s">
        <v>257</v>
      </c>
      <c r="B21" t="s">
        <v>119</v>
      </c>
      <c r="C21" t="s">
        <v>224</v>
      </c>
      <c r="D21" t="s">
        <v>225</v>
      </c>
      <c r="E21" s="61">
        <v>45251</v>
      </c>
      <c r="F21" s="61">
        <v>45288</v>
      </c>
      <c r="K21">
        <v>152</v>
      </c>
      <c r="P21">
        <v>26.7</v>
      </c>
      <c r="Q21">
        <v>26.7</v>
      </c>
      <c r="S21">
        <v>26</v>
      </c>
      <c r="T21">
        <v>1.45</v>
      </c>
      <c r="V21">
        <v>7.24</v>
      </c>
      <c r="W21">
        <v>4.6399999999999997</v>
      </c>
      <c r="X21">
        <v>1.91</v>
      </c>
      <c r="AA21">
        <v>30.6</v>
      </c>
      <c r="AB21">
        <v>7.2</v>
      </c>
      <c r="AD21">
        <v>6.69</v>
      </c>
      <c r="AF21">
        <v>1.52</v>
      </c>
      <c r="AI21">
        <v>32.799999999999997</v>
      </c>
      <c r="AK21">
        <v>0.74</v>
      </c>
      <c r="AQ21">
        <v>10.15</v>
      </c>
      <c r="AR21">
        <v>34.6</v>
      </c>
      <c r="AW21">
        <v>8.69</v>
      </c>
      <c r="AX21">
        <v>8.69</v>
      </c>
      <c r="AY21">
        <v>28.5</v>
      </c>
      <c r="BC21">
        <v>53</v>
      </c>
      <c r="BE21">
        <v>8.2100000000000009</v>
      </c>
      <c r="BF21">
        <v>2.1</v>
      </c>
      <c r="BG21">
        <v>26.9</v>
      </c>
      <c r="BH21">
        <v>0.7</v>
      </c>
      <c r="BI21">
        <v>1.1200000000000001</v>
      </c>
      <c r="BJ21">
        <v>1.1200000000000001</v>
      </c>
      <c r="BL21">
        <v>6.11</v>
      </c>
      <c r="BM21">
        <v>0.85</v>
      </c>
      <c r="BO21">
        <v>0.64</v>
      </c>
      <c r="BP21">
        <v>2.0099999999999998</v>
      </c>
      <c r="BQ21">
        <v>2.0099999999999998</v>
      </c>
      <c r="BR21">
        <v>2.0099999999999998</v>
      </c>
      <c r="BS21">
        <v>501</v>
      </c>
      <c r="BT21">
        <v>4.4000000000000004</v>
      </c>
      <c r="BU21">
        <v>38.1</v>
      </c>
      <c r="BV21">
        <v>4.67</v>
      </c>
      <c r="BX21">
        <v>228</v>
      </c>
    </row>
    <row r="22" spans="1:76" x14ac:dyDescent="0.25">
      <c r="A22" t="s">
        <v>258</v>
      </c>
      <c r="B22" t="s">
        <v>119</v>
      </c>
      <c r="C22" t="s">
        <v>224</v>
      </c>
      <c r="D22" t="s">
        <v>225</v>
      </c>
      <c r="E22" s="61">
        <v>45251</v>
      </c>
      <c r="F22" s="61">
        <v>45288</v>
      </c>
      <c r="K22">
        <v>53.9</v>
      </c>
      <c r="P22">
        <v>20.399999999999999</v>
      </c>
      <c r="Q22">
        <v>20.399999999999999</v>
      </c>
      <c r="S22">
        <v>12</v>
      </c>
      <c r="T22">
        <v>0.89</v>
      </c>
      <c r="V22">
        <v>3.37</v>
      </c>
      <c r="W22">
        <v>2.21</v>
      </c>
      <c r="X22">
        <v>0.73</v>
      </c>
      <c r="AA22">
        <v>33.799999999999997</v>
      </c>
      <c r="AB22">
        <v>3.43</v>
      </c>
      <c r="AD22">
        <v>5.14</v>
      </c>
      <c r="AF22">
        <v>0.65</v>
      </c>
      <c r="AI22">
        <v>11</v>
      </c>
      <c r="AK22">
        <v>0.44</v>
      </c>
      <c r="AQ22">
        <v>7.71</v>
      </c>
      <c r="AR22">
        <v>13.8</v>
      </c>
      <c r="AW22">
        <v>3.51</v>
      </c>
      <c r="AX22">
        <v>3.51</v>
      </c>
      <c r="AY22">
        <v>12.4</v>
      </c>
      <c r="BC22">
        <v>106</v>
      </c>
      <c r="BE22">
        <v>3.15</v>
      </c>
      <c r="BF22">
        <v>2.2000000000000002</v>
      </c>
      <c r="BG22">
        <v>6.7</v>
      </c>
      <c r="BH22">
        <v>0.6</v>
      </c>
      <c r="BI22">
        <v>0.57999999999999996</v>
      </c>
      <c r="BJ22">
        <v>0.57999999999999996</v>
      </c>
      <c r="BL22">
        <v>6.54</v>
      </c>
      <c r="BM22">
        <v>0.74</v>
      </c>
      <c r="BO22">
        <v>0.26</v>
      </c>
      <c r="BP22">
        <v>2.69</v>
      </c>
      <c r="BQ22">
        <v>2.69</v>
      </c>
      <c r="BR22">
        <v>2.69</v>
      </c>
      <c r="BS22">
        <v>838</v>
      </c>
      <c r="BT22">
        <v>5.8</v>
      </c>
      <c r="BU22">
        <v>15.1</v>
      </c>
      <c r="BV22">
        <v>2.37</v>
      </c>
      <c r="BX22">
        <v>165</v>
      </c>
    </row>
    <row r="23" spans="1:76" x14ac:dyDescent="0.25">
      <c r="A23" t="s">
        <v>259</v>
      </c>
      <c r="B23" t="s">
        <v>119</v>
      </c>
      <c r="C23" t="s">
        <v>224</v>
      </c>
      <c r="D23" t="s">
        <v>225</v>
      </c>
      <c r="E23" s="61">
        <v>45251</v>
      </c>
      <c r="F23" s="61">
        <v>45288</v>
      </c>
      <c r="K23">
        <v>30.9</v>
      </c>
      <c r="P23">
        <v>28.3</v>
      </c>
      <c r="Q23">
        <v>28.3</v>
      </c>
      <c r="S23">
        <v>8</v>
      </c>
      <c r="T23">
        <v>0.67</v>
      </c>
      <c r="V23">
        <v>3</v>
      </c>
      <c r="W23">
        <v>2</v>
      </c>
      <c r="X23">
        <v>0.57999999999999996</v>
      </c>
      <c r="AA23">
        <v>31</v>
      </c>
      <c r="AB23">
        <v>2.82</v>
      </c>
      <c r="AD23">
        <v>7.24</v>
      </c>
      <c r="AF23">
        <v>0.62</v>
      </c>
      <c r="AI23">
        <v>9.6999999999999993</v>
      </c>
      <c r="AK23">
        <v>0.34</v>
      </c>
      <c r="AQ23">
        <v>12.3</v>
      </c>
      <c r="AR23">
        <v>12</v>
      </c>
      <c r="AW23">
        <v>2.91</v>
      </c>
      <c r="AX23">
        <v>2.91</v>
      </c>
      <c r="AY23">
        <v>6.4</v>
      </c>
      <c r="BC23">
        <v>66.8</v>
      </c>
      <c r="BE23">
        <v>3.05</v>
      </c>
      <c r="BF23">
        <v>2.8</v>
      </c>
      <c r="BG23">
        <v>6.9</v>
      </c>
      <c r="BH23">
        <v>0.9</v>
      </c>
      <c r="BI23">
        <v>0.45</v>
      </c>
      <c r="BJ23">
        <v>0.45</v>
      </c>
      <c r="BL23">
        <v>10</v>
      </c>
      <c r="BM23">
        <v>0.98</v>
      </c>
      <c r="BO23">
        <v>0.31</v>
      </c>
      <c r="BP23">
        <v>2.2400000000000002</v>
      </c>
      <c r="BQ23">
        <v>2.2400000000000002</v>
      </c>
      <c r="BR23">
        <v>2.2400000000000002</v>
      </c>
      <c r="BS23">
        <v>589</v>
      </c>
      <c r="BT23">
        <v>2.1</v>
      </c>
      <c r="BU23">
        <v>12</v>
      </c>
      <c r="BV23">
        <v>2.17</v>
      </c>
      <c r="BX23">
        <v>260</v>
      </c>
    </row>
    <row r="24" spans="1:76" x14ac:dyDescent="0.25">
      <c r="A24" t="s">
        <v>260</v>
      </c>
      <c r="B24" t="s">
        <v>119</v>
      </c>
      <c r="C24" t="s">
        <v>224</v>
      </c>
      <c r="D24" t="s">
        <v>225</v>
      </c>
      <c r="E24" s="61">
        <v>45251</v>
      </c>
      <c r="F24" s="61">
        <v>45288</v>
      </c>
      <c r="K24">
        <v>37.1</v>
      </c>
      <c r="P24">
        <v>31.2</v>
      </c>
      <c r="Q24">
        <v>31.2</v>
      </c>
      <c r="S24">
        <v>7</v>
      </c>
      <c r="T24">
        <v>0.72</v>
      </c>
      <c r="V24">
        <v>3.37</v>
      </c>
      <c r="W24">
        <v>2.14</v>
      </c>
      <c r="X24">
        <v>0.72</v>
      </c>
      <c r="AA24">
        <v>33.200000000000003</v>
      </c>
      <c r="AB24">
        <v>2.72</v>
      </c>
      <c r="AD24">
        <v>8.07</v>
      </c>
      <c r="AF24">
        <v>0.66</v>
      </c>
      <c r="AI24">
        <v>10.199999999999999</v>
      </c>
      <c r="AK24">
        <v>0.41</v>
      </c>
      <c r="AQ24">
        <v>13.1</v>
      </c>
      <c r="AR24">
        <v>13.9</v>
      </c>
      <c r="AW24">
        <v>3.12</v>
      </c>
      <c r="AX24">
        <v>3.12</v>
      </c>
      <c r="AY24">
        <v>8.8000000000000007</v>
      </c>
      <c r="BC24">
        <v>73.400000000000006</v>
      </c>
      <c r="BE24">
        <v>3.25</v>
      </c>
      <c r="BF24">
        <v>2.6</v>
      </c>
      <c r="BG24">
        <v>5</v>
      </c>
      <c r="BH24">
        <v>0.9</v>
      </c>
      <c r="BI24">
        <v>0.47</v>
      </c>
      <c r="BJ24">
        <v>0.47</v>
      </c>
      <c r="BL24">
        <v>10.65</v>
      </c>
      <c r="BM24">
        <v>1.1299999999999999</v>
      </c>
      <c r="BO24">
        <v>0.34</v>
      </c>
      <c r="BP24">
        <v>2.17</v>
      </c>
      <c r="BQ24">
        <v>2.17</v>
      </c>
      <c r="BR24">
        <v>2.17</v>
      </c>
      <c r="BS24">
        <v>669</v>
      </c>
      <c r="BT24">
        <v>1.6</v>
      </c>
      <c r="BU24">
        <v>14</v>
      </c>
      <c r="BV24">
        <v>2.16</v>
      </c>
      <c r="BX24">
        <v>299</v>
      </c>
    </row>
    <row r="25" spans="1:76" x14ac:dyDescent="0.25">
      <c r="A25" t="s">
        <v>261</v>
      </c>
      <c r="B25" t="s">
        <v>119</v>
      </c>
      <c r="C25" t="s">
        <v>224</v>
      </c>
      <c r="D25" t="s">
        <v>225</v>
      </c>
      <c r="E25" s="61">
        <v>45251</v>
      </c>
      <c r="F25" s="61">
        <v>45288</v>
      </c>
      <c r="K25">
        <v>115.5</v>
      </c>
      <c r="P25">
        <v>178.5</v>
      </c>
      <c r="Q25">
        <v>178.5</v>
      </c>
      <c r="S25">
        <v>8</v>
      </c>
      <c r="T25">
        <v>0.95</v>
      </c>
      <c r="V25">
        <v>3.98</v>
      </c>
      <c r="W25">
        <v>2.92</v>
      </c>
      <c r="X25">
        <v>1</v>
      </c>
      <c r="AA25">
        <v>30.8</v>
      </c>
      <c r="AB25">
        <v>3.61</v>
      </c>
      <c r="AD25">
        <v>6.61</v>
      </c>
      <c r="AF25">
        <v>0.87</v>
      </c>
      <c r="AI25">
        <v>22.4</v>
      </c>
      <c r="AK25">
        <v>0.4</v>
      </c>
      <c r="AQ25">
        <v>11.45</v>
      </c>
      <c r="AR25">
        <v>18</v>
      </c>
      <c r="AW25">
        <v>5.0999999999999996</v>
      </c>
      <c r="AX25">
        <v>5.0999999999999996</v>
      </c>
      <c r="AY25">
        <v>10</v>
      </c>
      <c r="BC25">
        <v>66.2</v>
      </c>
      <c r="BE25">
        <v>3.76</v>
      </c>
      <c r="BF25">
        <v>2.6</v>
      </c>
      <c r="BG25">
        <v>10</v>
      </c>
      <c r="BH25">
        <v>0.8</v>
      </c>
      <c r="BI25">
        <v>0.6</v>
      </c>
      <c r="BJ25">
        <v>0.6</v>
      </c>
      <c r="BL25">
        <v>8.33</v>
      </c>
      <c r="BM25">
        <v>0.95</v>
      </c>
      <c r="BO25">
        <v>0.38</v>
      </c>
      <c r="BP25">
        <v>2.19</v>
      </c>
      <c r="BQ25">
        <v>2.19</v>
      </c>
      <c r="BR25">
        <v>2.19</v>
      </c>
      <c r="BS25">
        <v>666</v>
      </c>
      <c r="BT25">
        <v>6.1</v>
      </c>
      <c r="BU25">
        <v>16.8</v>
      </c>
      <c r="BV25">
        <v>2.64</v>
      </c>
      <c r="BX25">
        <v>237</v>
      </c>
    </row>
    <row r="26" spans="1:76" x14ac:dyDescent="0.25">
      <c r="A26" t="s">
        <v>262</v>
      </c>
      <c r="B26" t="s">
        <v>119</v>
      </c>
      <c r="C26" t="s">
        <v>224</v>
      </c>
      <c r="D26" t="s">
        <v>225</v>
      </c>
      <c r="E26" s="61">
        <v>45251</v>
      </c>
      <c r="F26" s="61">
        <v>45288</v>
      </c>
      <c r="K26">
        <v>266</v>
      </c>
      <c r="P26">
        <v>122</v>
      </c>
      <c r="Q26">
        <v>122</v>
      </c>
      <c r="S26">
        <v>6</v>
      </c>
      <c r="T26">
        <v>0.92</v>
      </c>
      <c r="V26">
        <v>5.7</v>
      </c>
      <c r="W26">
        <v>3.48</v>
      </c>
      <c r="X26">
        <v>1.22</v>
      </c>
      <c r="AA26">
        <v>25</v>
      </c>
      <c r="AB26">
        <v>4.57</v>
      </c>
      <c r="AD26">
        <v>5.64</v>
      </c>
      <c r="AF26">
        <v>1.1000000000000001</v>
      </c>
      <c r="AI26">
        <v>14.2</v>
      </c>
      <c r="AK26">
        <v>0.62</v>
      </c>
      <c r="AQ26">
        <v>10.8</v>
      </c>
      <c r="AR26">
        <v>21.9</v>
      </c>
      <c r="AW26">
        <v>5.04</v>
      </c>
      <c r="AX26">
        <v>5.04</v>
      </c>
      <c r="AY26">
        <v>19.600000000000001</v>
      </c>
      <c r="BC26">
        <v>81.599999999999994</v>
      </c>
      <c r="BE26">
        <v>4.82</v>
      </c>
      <c r="BF26">
        <v>2.7</v>
      </c>
      <c r="BG26">
        <v>2.8</v>
      </c>
      <c r="BH26">
        <v>0.7</v>
      </c>
      <c r="BI26">
        <v>0.83</v>
      </c>
      <c r="BJ26">
        <v>0.83</v>
      </c>
      <c r="BL26">
        <v>7.63</v>
      </c>
      <c r="BM26">
        <v>0.85</v>
      </c>
      <c r="BO26">
        <v>0.6</v>
      </c>
      <c r="BP26">
        <v>2.66</v>
      </c>
      <c r="BQ26">
        <v>2.66</v>
      </c>
      <c r="BR26">
        <v>2.66</v>
      </c>
      <c r="BS26">
        <v>463</v>
      </c>
      <c r="BT26">
        <v>4</v>
      </c>
      <c r="BU26">
        <v>24.3</v>
      </c>
      <c r="BV26">
        <v>4.63</v>
      </c>
      <c r="BX26">
        <v>225</v>
      </c>
    </row>
    <row r="27" spans="1:76" x14ac:dyDescent="0.25">
      <c r="A27" t="s">
        <v>263</v>
      </c>
      <c r="B27" t="s">
        <v>119</v>
      </c>
      <c r="C27" t="s">
        <v>224</v>
      </c>
      <c r="D27" t="s">
        <v>225</v>
      </c>
      <c r="E27" s="61">
        <v>45251</v>
      </c>
      <c r="F27" s="61">
        <v>45288</v>
      </c>
      <c r="K27">
        <v>334</v>
      </c>
      <c r="P27">
        <v>62.7</v>
      </c>
      <c r="Q27">
        <v>62.7</v>
      </c>
      <c r="S27">
        <v>5</v>
      </c>
      <c r="T27">
        <v>1.22</v>
      </c>
      <c r="V27">
        <v>5.92</v>
      </c>
      <c r="W27">
        <v>3.52</v>
      </c>
      <c r="X27">
        <v>0.94</v>
      </c>
      <c r="AA27">
        <v>27.6</v>
      </c>
      <c r="AB27">
        <v>4.96</v>
      </c>
      <c r="AD27">
        <v>6.07</v>
      </c>
      <c r="AF27">
        <v>1.1299999999999999</v>
      </c>
      <c r="AI27">
        <v>14.5</v>
      </c>
      <c r="AK27">
        <v>0.57999999999999996</v>
      </c>
      <c r="AQ27">
        <v>10.6</v>
      </c>
      <c r="AR27">
        <v>18.899999999999999</v>
      </c>
      <c r="AW27">
        <v>4.38</v>
      </c>
      <c r="AX27">
        <v>4.38</v>
      </c>
      <c r="AY27">
        <v>15.4</v>
      </c>
      <c r="BC27">
        <v>77</v>
      </c>
      <c r="BE27">
        <v>4.1399999999999997</v>
      </c>
      <c r="BF27">
        <v>2.1</v>
      </c>
      <c r="BG27">
        <v>4.7</v>
      </c>
      <c r="BH27">
        <v>0.6</v>
      </c>
      <c r="BI27">
        <v>0.84</v>
      </c>
      <c r="BJ27">
        <v>0.84</v>
      </c>
      <c r="BL27">
        <v>7.45</v>
      </c>
      <c r="BM27">
        <v>0.86</v>
      </c>
      <c r="BO27">
        <v>0.59</v>
      </c>
      <c r="BP27">
        <v>2.2599999999999998</v>
      </c>
      <c r="BQ27">
        <v>2.2599999999999998</v>
      </c>
      <c r="BR27">
        <v>2.2599999999999998</v>
      </c>
      <c r="BS27">
        <v>388</v>
      </c>
      <c r="BT27">
        <v>3.6</v>
      </c>
      <c r="BU27">
        <v>24.7</v>
      </c>
      <c r="BV27">
        <v>4.05</v>
      </c>
      <c r="BX27">
        <v>227</v>
      </c>
    </row>
    <row r="28" spans="1:76" x14ac:dyDescent="0.25">
      <c r="A28" t="s">
        <v>264</v>
      </c>
      <c r="B28" t="s">
        <v>119</v>
      </c>
      <c r="C28" t="s">
        <v>224</v>
      </c>
      <c r="D28" t="s">
        <v>225</v>
      </c>
      <c r="E28" s="61">
        <v>45251</v>
      </c>
      <c r="F28" s="61">
        <v>45288</v>
      </c>
      <c r="K28">
        <v>252</v>
      </c>
      <c r="P28">
        <v>59</v>
      </c>
      <c r="Q28">
        <v>59</v>
      </c>
      <c r="S28">
        <v>6</v>
      </c>
      <c r="T28">
        <v>0.8</v>
      </c>
      <c r="V28">
        <v>4.76</v>
      </c>
      <c r="W28">
        <v>3.36</v>
      </c>
      <c r="X28">
        <v>1.1399999999999999</v>
      </c>
      <c r="AA28">
        <v>27.8</v>
      </c>
      <c r="AB28">
        <v>4.43</v>
      </c>
      <c r="AD28">
        <v>6.55</v>
      </c>
      <c r="AF28">
        <v>0.97</v>
      </c>
      <c r="AI28">
        <v>12.9</v>
      </c>
      <c r="AK28">
        <v>0.49</v>
      </c>
      <c r="AQ28">
        <v>11.05</v>
      </c>
      <c r="AR28">
        <v>16.600000000000001</v>
      </c>
      <c r="AW28">
        <v>4.0599999999999996</v>
      </c>
      <c r="AX28">
        <v>4.0599999999999996</v>
      </c>
      <c r="AY28">
        <v>12.8</v>
      </c>
      <c r="BC28">
        <v>68.8</v>
      </c>
      <c r="BE28">
        <v>4.2699999999999996</v>
      </c>
      <c r="BF28">
        <v>2.2999999999999998</v>
      </c>
      <c r="BG28">
        <v>3.2</v>
      </c>
      <c r="BH28">
        <v>0.8</v>
      </c>
      <c r="BI28">
        <v>0.67</v>
      </c>
      <c r="BJ28">
        <v>0.67</v>
      </c>
      <c r="BL28">
        <v>9.09</v>
      </c>
      <c r="BM28">
        <v>0.94</v>
      </c>
      <c r="BO28">
        <v>0.46</v>
      </c>
      <c r="BP28">
        <v>2.17</v>
      </c>
      <c r="BQ28">
        <v>2.17</v>
      </c>
      <c r="BR28">
        <v>2.17</v>
      </c>
      <c r="BS28">
        <v>403</v>
      </c>
      <c r="BT28">
        <v>5.0999999999999996</v>
      </c>
      <c r="BU28">
        <v>22</v>
      </c>
      <c r="BV28">
        <v>3.6</v>
      </c>
      <c r="BX28">
        <v>240</v>
      </c>
    </row>
    <row r="29" spans="1:76" x14ac:dyDescent="0.25">
      <c r="A29" t="s">
        <v>265</v>
      </c>
      <c r="B29" t="s">
        <v>119</v>
      </c>
      <c r="C29" t="s">
        <v>224</v>
      </c>
      <c r="D29" t="s">
        <v>225</v>
      </c>
      <c r="E29" s="61">
        <v>45251</v>
      </c>
      <c r="F29" s="61">
        <v>45288</v>
      </c>
      <c r="K29">
        <v>299</v>
      </c>
      <c r="P29">
        <v>49.5</v>
      </c>
      <c r="Q29">
        <v>49.5</v>
      </c>
      <c r="S29" t="s">
        <v>207</v>
      </c>
      <c r="T29">
        <v>0.99</v>
      </c>
      <c r="V29">
        <v>6.53</v>
      </c>
      <c r="W29">
        <v>3.89</v>
      </c>
      <c r="X29">
        <v>1.46</v>
      </c>
      <c r="AA29">
        <v>27.5</v>
      </c>
      <c r="AB29">
        <v>4.79</v>
      </c>
      <c r="AD29">
        <v>6.19</v>
      </c>
      <c r="AF29">
        <v>1.3</v>
      </c>
      <c r="AI29">
        <v>13.4</v>
      </c>
      <c r="AK29">
        <v>0.67</v>
      </c>
      <c r="AQ29">
        <v>11.45</v>
      </c>
      <c r="AR29">
        <v>17.399999999999999</v>
      </c>
      <c r="AW29">
        <v>3.96</v>
      </c>
      <c r="AX29">
        <v>3.96</v>
      </c>
      <c r="AY29">
        <v>14</v>
      </c>
      <c r="BC29">
        <v>71.599999999999994</v>
      </c>
      <c r="BE29">
        <v>4.9800000000000004</v>
      </c>
      <c r="BF29">
        <v>2.2000000000000002</v>
      </c>
      <c r="BG29">
        <v>4.5999999999999996</v>
      </c>
      <c r="BH29">
        <v>0.7</v>
      </c>
      <c r="BI29">
        <v>1</v>
      </c>
      <c r="BJ29">
        <v>1</v>
      </c>
      <c r="BL29">
        <v>8.9700000000000006</v>
      </c>
      <c r="BM29">
        <v>0.93</v>
      </c>
      <c r="BO29">
        <v>0.68</v>
      </c>
      <c r="BP29">
        <v>2.34</v>
      </c>
      <c r="BQ29">
        <v>2.34</v>
      </c>
      <c r="BR29">
        <v>2.34</v>
      </c>
      <c r="BS29">
        <v>474</v>
      </c>
      <c r="BT29">
        <v>2.8</v>
      </c>
      <c r="BU29">
        <v>26</v>
      </c>
      <c r="BV29">
        <v>4.76</v>
      </c>
      <c r="BX29">
        <v>223</v>
      </c>
    </row>
    <row r="30" spans="1:76" x14ac:dyDescent="0.25">
      <c r="A30" t="s">
        <v>266</v>
      </c>
      <c r="B30" t="s">
        <v>119</v>
      </c>
      <c r="C30" t="s">
        <v>224</v>
      </c>
      <c r="D30" t="s">
        <v>225</v>
      </c>
      <c r="E30" s="61">
        <v>45251</v>
      </c>
      <c r="F30" s="61">
        <v>45288</v>
      </c>
      <c r="K30">
        <v>103.5</v>
      </c>
      <c r="P30">
        <v>28.5</v>
      </c>
      <c r="Q30">
        <v>28.5</v>
      </c>
      <c r="S30">
        <v>7</v>
      </c>
      <c r="T30">
        <v>1.0900000000000001</v>
      </c>
      <c r="V30">
        <v>6.04</v>
      </c>
      <c r="W30">
        <v>3.54</v>
      </c>
      <c r="X30">
        <v>1.29</v>
      </c>
      <c r="AA30">
        <v>30.4</v>
      </c>
      <c r="AB30">
        <v>4.74</v>
      </c>
      <c r="AD30">
        <v>6.1</v>
      </c>
      <c r="AF30">
        <v>1.18</v>
      </c>
      <c r="AI30">
        <v>16.600000000000001</v>
      </c>
      <c r="AK30">
        <v>0.6</v>
      </c>
      <c r="AQ30">
        <v>10.9</v>
      </c>
      <c r="AR30">
        <v>19.7</v>
      </c>
      <c r="AW30">
        <v>4.6900000000000004</v>
      </c>
      <c r="AX30">
        <v>4.6900000000000004</v>
      </c>
      <c r="AY30">
        <v>17.399999999999999</v>
      </c>
      <c r="BC30">
        <v>69.5</v>
      </c>
      <c r="BE30">
        <v>5.23</v>
      </c>
      <c r="BF30">
        <v>1.7</v>
      </c>
      <c r="BG30">
        <v>9.5</v>
      </c>
      <c r="BH30">
        <v>0.7</v>
      </c>
      <c r="BI30">
        <v>0.83</v>
      </c>
      <c r="BJ30">
        <v>0.83</v>
      </c>
      <c r="BL30">
        <v>8.2200000000000006</v>
      </c>
      <c r="BM30">
        <v>0.94</v>
      </c>
      <c r="BO30">
        <v>0.61</v>
      </c>
      <c r="BP30">
        <v>2.2200000000000002</v>
      </c>
      <c r="BQ30">
        <v>2.2200000000000002</v>
      </c>
      <c r="BR30">
        <v>2.2200000000000002</v>
      </c>
      <c r="BS30">
        <v>546</v>
      </c>
      <c r="BT30">
        <v>1.9</v>
      </c>
      <c r="BU30">
        <v>25.1</v>
      </c>
      <c r="BV30">
        <v>3.83</v>
      </c>
      <c r="BX30">
        <v>220</v>
      </c>
    </row>
    <row r="31" spans="1:76" x14ac:dyDescent="0.25">
      <c r="A31" t="s">
        <v>267</v>
      </c>
      <c r="B31" t="s">
        <v>119</v>
      </c>
      <c r="C31" t="s">
        <v>224</v>
      </c>
      <c r="D31" t="s">
        <v>225</v>
      </c>
      <c r="E31" s="61">
        <v>45251</v>
      </c>
      <c r="F31" s="61">
        <v>45288</v>
      </c>
      <c r="K31">
        <v>84.3</v>
      </c>
      <c r="P31">
        <v>111.5</v>
      </c>
      <c r="Q31">
        <v>111.5</v>
      </c>
      <c r="S31">
        <v>6</v>
      </c>
      <c r="T31">
        <v>1.44</v>
      </c>
      <c r="V31">
        <v>21.7</v>
      </c>
      <c r="W31">
        <v>11.1</v>
      </c>
      <c r="X31">
        <v>6</v>
      </c>
      <c r="AA31">
        <v>29.8</v>
      </c>
      <c r="AB31">
        <v>22</v>
      </c>
      <c r="AD31">
        <v>6.52</v>
      </c>
      <c r="AF31">
        <v>4.0999999999999996</v>
      </c>
      <c r="AI31">
        <v>106.5</v>
      </c>
      <c r="AK31">
        <v>1.58</v>
      </c>
      <c r="AQ31">
        <v>11.35</v>
      </c>
      <c r="AR31">
        <v>131.5</v>
      </c>
      <c r="AW31">
        <v>33.200000000000003</v>
      </c>
      <c r="AX31">
        <v>33.200000000000003</v>
      </c>
      <c r="AY31">
        <v>17.2</v>
      </c>
      <c r="BC31">
        <v>83</v>
      </c>
      <c r="BE31">
        <v>28.3</v>
      </c>
      <c r="BF31">
        <v>2.6</v>
      </c>
      <c r="BG31">
        <v>13.1</v>
      </c>
      <c r="BH31">
        <v>0.8</v>
      </c>
      <c r="BI31">
        <v>3.41</v>
      </c>
      <c r="BJ31">
        <v>3.41</v>
      </c>
      <c r="BL31">
        <v>8.6199999999999992</v>
      </c>
      <c r="BM31">
        <v>1</v>
      </c>
      <c r="BO31">
        <v>1.57</v>
      </c>
      <c r="BP31">
        <v>2.14</v>
      </c>
      <c r="BQ31">
        <v>2.14</v>
      </c>
      <c r="BR31">
        <v>2.14</v>
      </c>
      <c r="BS31">
        <v>468</v>
      </c>
      <c r="BT31">
        <v>2.2999999999999998</v>
      </c>
      <c r="BU31">
        <v>106.5</v>
      </c>
      <c r="BV31">
        <v>10.35</v>
      </c>
      <c r="BX31">
        <v>226</v>
      </c>
    </row>
    <row r="32" spans="1:76" x14ac:dyDescent="0.25">
      <c r="A32" t="s">
        <v>268</v>
      </c>
      <c r="B32" t="s">
        <v>119</v>
      </c>
      <c r="C32" t="s">
        <v>224</v>
      </c>
      <c r="D32" t="s">
        <v>225</v>
      </c>
      <c r="E32" s="61">
        <v>45251</v>
      </c>
      <c r="F32" s="61">
        <v>45288</v>
      </c>
      <c r="K32">
        <v>71.3</v>
      </c>
      <c r="P32">
        <v>98.4</v>
      </c>
      <c r="Q32">
        <v>98.4</v>
      </c>
      <c r="S32" t="s">
        <v>207</v>
      </c>
      <c r="T32">
        <v>1.18</v>
      </c>
      <c r="V32">
        <v>18.649999999999999</v>
      </c>
      <c r="W32">
        <v>9.7200000000000006</v>
      </c>
      <c r="X32">
        <v>5.94</v>
      </c>
      <c r="AA32">
        <v>28.5</v>
      </c>
      <c r="AB32">
        <v>22.3</v>
      </c>
      <c r="AD32">
        <v>6.45</v>
      </c>
      <c r="AF32">
        <v>3.52</v>
      </c>
      <c r="AI32">
        <v>110.5</v>
      </c>
      <c r="AK32">
        <v>1.2</v>
      </c>
      <c r="AQ32">
        <v>11.45</v>
      </c>
      <c r="AR32">
        <v>136.5</v>
      </c>
      <c r="AW32">
        <v>34.4</v>
      </c>
      <c r="AX32">
        <v>34.4</v>
      </c>
      <c r="AY32">
        <v>14.6</v>
      </c>
      <c r="BC32">
        <v>68.599999999999994</v>
      </c>
      <c r="BE32">
        <v>29</v>
      </c>
      <c r="BF32">
        <v>2.4</v>
      </c>
      <c r="BG32">
        <v>11.6</v>
      </c>
      <c r="BH32">
        <v>0.7</v>
      </c>
      <c r="BI32">
        <v>3.28</v>
      </c>
      <c r="BJ32">
        <v>3.28</v>
      </c>
      <c r="BL32">
        <v>8.82</v>
      </c>
      <c r="BM32">
        <v>0.99</v>
      </c>
      <c r="BO32">
        <v>1.44</v>
      </c>
      <c r="BP32">
        <v>2.2999999999999998</v>
      </c>
      <c r="BQ32">
        <v>2.2999999999999998</v>
      </c>
      <c r="BR32">
        <v>2.2999999999999998</v>
      </c>
      <c r="BS32">
        <v>445</v>
      </c>
      <c r="BT32">
        <v>1.8</v>
      </c>
      <c r="BU32">
        <v>82.1</v>
      </c>
      <c r="BV32">
        <v>8.85</v>
      </c>
      <c r="BX32">
        <v>227</v>
      </c>
    </row>
    <row r="33" spans="1:76" x14ac:dyDescent="0.25">
      <c r="A33" t="s">
        <v>269</v>
      </c>
      <c r="B33" t="s">
        <v>119</v>
      </c>
      <c r="C33" t="s">
        <v>224</v>
      </c>
      <c r="D33" t="s">
        <v>225</v>
      </c>
      <c r="E33" s="61">
        <v>45251</v>
      </c>
      <c r="F33" s="61">
        <v>45288</v>
      </c>
      <c r="K33">
        <v>74.5</v>
      </c>
      <c r="P33">
        <v>65</v>
      </c>
      <c r="Q33">
        <v>65</v>
      </c>
      <c r="S33" t="s">
        <v>207</v>
      </c>
      <c r="T33">
        <v>1.04</v>
      </c>
      <c r="V33">
        <v>12.15</v>
      </c>
      <c r="W33">
        <v>6.56</v>
      </c>
      <c r="X33">
        <v>3.54</v>
      </c>
      <c r="AA33">
        <v>29.8</v>
      </c>
      <c r="AB33">
        <v>13.05</v>
      </c>
      <c r="AD33">
        <v>7.04</v>
      </c>
      <c r="AF33">
        <v>2.35</v>
      </c>
      <c r="AI33">
        <v>59.2</v>
      </c>
      <c r="AK33">
        <v>0.85</v>
      </c>
      <c r="AQ33">
        <v>13.1</v>
      </c>
      <c r="AR33">
        <v>72.5</v>
      </c>
      <c r="AW33">
        <v>17.649999999999999</v>
      </c>
      <c r="AX33">
        <v>17.649999999999999</v>
      </c>
      <c r="AY33">
        <v>13.4</v>
      </c>
      <c r="BC33">
        <v>74.5</v>
      </c>
      <c r="BE33">
        <v>15.3</v>
      </c>
      <c r="BF33">
        <v>2.2999999999999998</v>
      </c>
      <c r="BG33">
        <v>9.6</v>
      </c>
      <c r="BH33">
        <v>0.8</v>
      </c>
      <c r="BI33">
        <v>1.98</v>
      </c>
      <c r="BJ33">
        <v>1.98</v>
      </c>
      <c r="BL33">
        <v>9.3699999999999992</v>
      </c>
      <c r="BM33">
        <v>1.08</v>
      </c>
      <c r="BO33">
        <v>0.91</v>
      </c>
      <c r="BP33">
        <v>2.3199999999999998</v>
      </c>
      <c r="BQ33">
        <v>2.3199999999999998</v>
      </c>
      <c r="BR33">
        <v>2.3199999999999998</v>
      </c>
      <c r="BS33">
        <v>500</v>
      </c>
      <c r="BT33">
        <v>2.4</v>
      </c>
      <c r="BU33">
        <v>54.2</v>
      </c>
      <c r="BV33">
        <v>6.11</v>
      </c>
      <c r="BX33">
        <v>255</v>
      </c>
    </row>
    <row r="34" spans="1:76" x14ac:dyDescent="0.25">
      <c r="A34" t="s">
        <v>270</v>
      </c>
      <c r="B34" t="s">
        <v>119</v>
      </c>
      <c r="C34" t="s">
        <v>224</v>
      </c>
      <c r="D34" t="s">
        <v>225</v>
      </c>
      <c r="E34" s="61">
        <v>45251</v>
      </c>
      <c r="F34" s="61">
        <v>45288</v>
      </c>
      <c r="K34">
        <v>46</v>
      </c>
      <c r="P34">
        <v>45.4</v>
      </c>
      <c r="Q34">
        <v>45.4</v>
      </c>
      <c r="S34" t="s">
        <v>207</v>
      </c>
      <c r="T34">
        <v>0.96</v>
      </c>
      <c r="V34">
        <v>10.35</v>
      </c>
      <c r="W34">
        <v>5.98</v>
      </c>
      <c r="X34">
        <v>2.31</v>
      </c>
      <c r="AA34">
        <v>31.6</v>
      </c>
      <c r="AB34">
        <v>9.86</v>
      </c>
      <c r="AD34">
        <v>7.18</v>
      </c>
      <c r="AF34">
        <v>2.14</v>
      </c>
      <c r="AI34">
        <v>42.5</v>
      </c>
      <c r="AK34">
        <v>0.83</v>
      </c>
      <c r="AQ34">
        <v>13.2</v>
      </c>
      <c r="AR34">
        <v>50.8</v>
      </c>
      <c r="AW34">
        <v>12.3</v>
      </c>
      <c r="AX34">
        <v>12.3</v>
      </c>
      <c r="AY34">
        <v>11.1</v>
      </c>
      <c r="BC34">
        <v>79</v>
      </c>
      <c r="BE34">
        <v>10.7</v>
      </c>
      <c r="BF34">
        <v>2.7</v>
      </c>
      <c r="BG34">
        <v>9.8000000000000007</v>
      </c>
      <c r="BH34">
        <v>0.9</v>
      </c>
      <c r="BI34">
        <v>1.48</v>
      </c>
      <c r="BJ34">
        <v>1.48</v>
      </c>
      <c r="BL34">
        <v>9.6300000000000008</v>
      </c>
      <c r="BM34">
        <v>1.0900000000000001</v>
      </c>
      <c r="BO34">
        <v>0.92</v>
      </c>
      <c r="BP34">
        <v>2.2400000000000002</v>
      </c>
      <c r="BQ34">
        <v>2.2400000000000002</v>
      </c>
      <c r="BR34">
        <v>2.2400000000000002</v>
      </c>
      <c r="BS34">
        <v>502</v>
      </c>
      <c r="BT34">
        <v>2.1</v>
      </c>
      <c r="BU34">
        <v>51.6</v>
      </c>
      <c r="BV34">
        <v>5.76</v>
      </c>
      <c r="BX34">
        <v>264</v>
      </c>
    </row>
    <row r="35" spans="1:76" x14ac:dyDescent="0.25">
      <c r="A35" t="s">
        <v>271</v>
      </c>
      <c r="B35" t="s">
        <v>119</v>
      </c>
      <c r="C35" t="s">
        <v>224</v>
      </c>
      <c r="D35" t="s">
        <v>225</v>
      </c>
      <c r="E35" s="61">
        <v>45251</v>
      </c>
      <c r="F35" s="61">
        <v>45288</v>
      </c>
      <c r="K35">
        <v>56.7</v>
      </c>
      <c r="P35">
        <v>52</v>
      </c>
      <c r="Q35">
        <v>52</v>
      </c>
      <c r="S35">
        <v>5</v>
      </c>
      <c r="T35">
        <v>0.98</v>
      </c>
      <c r="V35">
        <v>12.05</v>
      </c>
      <c r="W35">
        <v>6.95</v>
      </c>
      <c r="X35">
        <v>3.27</v>
      </c>
      <c r="AA35">
        <v>30.4</v>
      </c>
      <c r="AB35">
        <v>12.9</v>
      </c>
      <c r="AD35">
        <v>7.69</v>
      </c>
      <c r="AF35">
        <v>2.41</v>
      </c>
      <c r="AI35">
        <v>59.3</v>
      </c>
      <c r="AK35">
        <v>0.91</v>
      </c>
      <c r="AQ35">
        <v>13.4</v>
      </c>
      <c r="AR35">
        <v>68.400000000000006</v>
      </c>
      <c r="AW35">
        <v>17.100000000000001</v>
      </c>
      <c r="AX35">
        <v>17.100000000000001</v>
      </c>
      <c r="AY35">
        <v>13.2</v>
      </c>
      <c r="BC35">
        <v>82</v>
      </c>
      <c r="BE35">
        <v>15</v>
      </c>
      <c r="BF35">
        <v>2.4</v>
      </c>
      <c r="BG35">
        <v>11.8</v>
      </c>
      <c r="BH35">
        <v>0.9</v>
      </c>
      <c r="BI35">
        <v>2.0099999999999998</v>
      </c>
      <c r="BJ35">
        <v>2.0099999999999998</v>
      </c>
      <c r="BL35">
        <v>9.11</v>
      </c>
      <c r="BM35">
        <v>1.08</v>
      </c>
      <c r="BO35">
        <v>1.06</v>
      </c>
      <c r="BP35">
        <v>2.23</v>
      </c>
      <c r="BQ35">
        <v>2.23</v>
      </c>
      <c r="BR35">
        <v>2.23</v>
      </c>
      <c r="BS35">
        <v>487</v>
      </c>
      <c r="BT35">
        <v>2.4</v>
      </c>
      <c r="BU35">
        <v>61.8</v>
      </c>
      <c r="BV35">
        <v>6.65</v>
      </c>
      <c r="BX35">
        <v>264</v>
      </c>
    </row>
    <row r="36" spans="1:76" x14ac:dyDescent="0.25">
      <c r="A36" t="s">
        <v>272</v>
      </c>
      <c r="B36" t="s">
        <v>119</v>
      </c>
      <c r="C36" t="s">
        <v>224</v>
      </c>
      <c r="D36" t="s">
        <v>225</v>
      </c>
      <c r="E36" s="61">
        <v>45251</v>
      </c>
      <c r="F36" s="61">
        <v>45288</v>
      </c>
      <c r="K36">
        <v>55.3</v>
      </c>
      <c r="P36">
        <v>94.7</v>
      </c>
      <c r="Q36">
        <v>94.7</v>
      </c>
      <c r="S36" t="s">
        <v>207</v>
      </c>
      <c r="T36">
        <v>0.72</v>
      </c>
      <c r="V36">
        <v>18</v>
      </c>
      <c r="W36">
        <v>8.9</v>
      </c>
      <c r="X36">
        <v>5.89</v>
      </c>
      <c r="AA36">
        <v>31.9</v>
      </c>
      <c r="AB36">
        <v>22</v>
      </c>
      <c r="AD36">
        <v>7.77</v>
      </c>
      <c r="AF36">
        <v>3.3</v>
      </c>
      <c r="AI36">
        <v>112.5</v>
      </c>
      <c r="AK36">
        <v>0.98</v>
      </c>
      <c r="AQ36">
        <v>14.4</v>
      </c>
      <c r="AR36">
        <v>136.5</v>
      </c>
      <c r="AW36">
        <v>32.799999999999997</v>
      </c>
      <c r="AX36">
        <v>32.799999999999997</v>
      </c>
      <c r="AY36">
        <v>12.2</v>
      </c>
      <c r="BC36">
        <v>87.3</v>
      </c>
      <c r="BE36">
        <v>29.7</v>
      </c>
      <c r="BF36">
        <v>2.9</v>
      </c>
      <c r="BG36">
        <v>11.2</v>
      </c>
      <c r="BH36">
        <v>0.9</v>
      </c>
      <c r="BI36">
        <v>3.18</v>
      </c>
      <c r="BJ36">
        <v>3.18</v>
      </c>
      <c r="BL36">
        <v>9.69</v>
      </c>
      <c r="BM36">
        <v>1.1299999999999999</v>
      </c>
      <c r="BO36">
        <v>1.22</v>
      </c>
      <c r="BP36">
        <v>2.5</v>
      </c>
      <c r="BQ36">
        <v>2.5</v>
      </c>
      <c r="BR36">
        <v>2.5</v>
      </c>
      <c r="BS36">
        <v>505</v>
      </c>
      <c r="BT36">
        <v>2.5</v>
      </c>
      <c r="BU36">
        <v>74.7</v>
      </c>
      <c r="BV36">
        <v>7.73</v>
      </c>
      <c r="BX36">
        <v>278</v>
      </c>
    </row>
    <row r="37" spans="1:76" x14ac:dyDescent="0.25">
      <c r="A37" t="s">
        <v>273</v>
      </c>
      <c r="B37" t="s">
        <v>119</v>
      </c>
      <c r="C37" t="s">
        <v>274</v>
      </c>
      <c r="D37" t="s">
        <v>275</v>
      </c>
      <c r="E37" s="61">
        <v>45278</v>
      </c>
      <c r="F37" s="61">
        <v>45330</v>
      </c>
      <c r="K37">
        <v>82.7</v>
      </c>
      <c r="P37">
        <v>52.3</v>
      </c>
      <c r="Q37">
        <v>52.3</v>
      </c>
      <c r="S37">
        <v>32</v>
      </c>
      <c r="T37">
        <v>1.77</v>
      </c>
      <c r="V37">
        <v>9.1199999999999992</v>
      </c>
      <c r="W37">
        <v>5.0199999999999996</v>
      </c>
      <c r="X37">
        <v>3.37</v>
      </c>
      <c r="AA37">
        <v>27.7</v>
      </c>
      <c r="AB37">
        <v>11.95</v>
      </c>
      <c r="AD37">
        <v>6.8</v>
      </c>
      <c r="AF37">
        <v>1.83</v>
      </c>
      <c r="AI37">
        <v>60.3</v>
      </c>
      <c r="AK37">
        <v>0.66</v>
      </c>
      <c r="AQ37">
        <v>12.9</v>
      </c>
      <c r="AR37">
        <v>76.099999999999994</v>
      </c>
      <c r="AW37">
        <v>18.45</v>
      </c>
      <c r="AX37">
        <v>18.45</v>
      </c>
      <c r="AY37">
        <v>16.3</v>
      </c>
      <c r="BC37">
        <v>56.8</v>
      </c>
      <c r="BE37">
        <v>17.2</v>
      </c>
      <c r="BF37">
        <v>2.7</v>
      </c>
      <c r="BG37">
        <v>13.1</v>
      </c>
      <c r="BH37">
        <v>0.9</v>
      </c>
      <c r="BI37">
        <v>1.74</v>
      </c>
      <c r="BJ37">
        <v>1.74</v>
      </c>
      <c r="BL37">
        <v>9.25</v>
      </c>
      <c r="BM37">
        <v>0.92</v>
      </c>
      <c r="BO37">
        <v>0.63</v>
      </c>
      <c r="BP37">
        <v>2.36</v>
      </c>
      <c r="BQ37">
        <v>2.36</v>
      </c>
      <c r="BR37">
        <v>2.36</v>
      </c>
      <c r="BS37">
        <v>397</v>
      </c>
      <c r="BT37">
        <v>1.4</v>
      </c>
      <c r="BU37">
        <v>42.9</v>
      </c>
      <c r="BV37">
        <v>4.34</v>
      </c>
      <c r="BX37">
        <v>275</v>
      </c>
    </row>
    <row r="38" spans="1:76" x14ac:dyDescent="0.25">
      <c r="A38" t="s">
        <v>276</v>
      </c>
      <c r="B38" t="s">
        <v>119</v>
      </c>
      <c r="C38" t="s">
        <v>274</v>
      </c>
      <c r="D38" t="s">
        <v>275</v>
      </c>
      <c r="E38" s="61">
        <v>45278</v>
      </c>
      <c r="F38" s="61">
        <v>45330</v>
      </c>
      <c r="K38">
        <v>82.4</v>
      </c>
      <c r="P38">
        <v>55.9</v>
      </c>
      <c r="Q38">
        <v>55.9</v>
      </c>
      <c r="S38">
        <v>16</v>
      </c>
      <c r="T38">
        <v>1.44</v>
      </c>
      <c r="V38">
        <v>10.3</v>
      </c>
      <c r="W38">
        <v>5.1100000000000003</v>
      </c>
      <c r="X38">
        <v>3.38</v>
      </c>
      <c r="AA38">
        <v>30.7</v>
      </c>
      <c r="AB38">
        <v>13</v>
      </c>
      <c r="AD38">
        <v>6.52</v>
      </c>
      <c r="AF38">
        <v>1.82</v>
      </c>
      <c r="AI38">
        <v>67.599999999999994</v>
      </c>
      <c r="AK38">
        <v>0.6</v>
      </c>
      <c r="AQ38">
        <v>11.6</v>
      </c>
      <c r="AR38">
        <v>80.900000000000006</v>
      </c>
      <c r="AW38">
        <v>19.75</v>
      </c>
      <c r="AX38">
        <v>19.75</v>
      </c>
      <c r="AY38">
        <v>14.8</v>
      </c>
      <c r="BC38">
        <v>58.6</v>
      </c>
      <c r="BE38">
        <v>18</v>
      </c>
      <c r="BF38">
        <v>2.7</v>
      </c>
      <c r="BG38">
        <v>12.5</v>
      </c>
      <c r="BH38">
        <v>0.8</v>
      </c>
      <c r="BI38">
        <v>1.8</v>
      </c>
      <c r="BJ38">
        <v>1.8</v>
      </c>
      <c r="BL38">
        <v>8.64</v>
      </c>
      <c r="BM38">
        <v>0.87</v>
      </c>
      <c r="BO38">
        <v>0.7</v>
      </c>
      <c r="BP38">
        <v>2.12</v>
      </c>
      <c r="BQ38">
        <v>2.12</v>
      </c>
      <c r="BR38">
        <v>2.12</v>
      </c>
      <c r="BS38">
        <v>375</v>
      </c>
      <c r="BT38">
        <v>1.3</v>
      </c>
      <c r="BU38">
        <v>45.7</v>
      </c>
      <c r="BV38">
        <v>4.8899999999999997</v>
      </c>
      <c r="BX38">
        <v>251</v>
      </c>
    </row>
    <row r="39" spans="1:76" x14ac:dyDescent="0.25">
      <c r="A39" t="s">
        <v>277</v>
      </c>
      <c r="B39" t="s">
        <v>119</v>
      </c>
      <c r="C39" t="s">
        <v>274</v>
      </c>
      <c r="D39" t="s">
        <v>275</v>
      </c>
      <c r="E39" s="61">
        <v>45278</v>
      </c>
      <c r="F39" s="61">
        <v>45330</v>
      </c>
      <c r="K39">
        <v>92.2</v>
      </c>
      <c r="P39">
        <v>63.6</v>
      </c>
      <c r="Q39">
        <v>63.6</v>
      </c>
      <c r="S39">
        <v>19</v>
      </c>
      <c r="T39">
        <v>1.52</v>
      </c>
      <c r="V39">
        <v>11.45</v>
      </c>
      <c r="W39">
        <v>6.11</v>
      </c>
      <c r="X39">
        <v>4.05</v>
      </c>
      <c r="AA39">
        <v>29.9</v>
      </c>
      <c r="AB39">
        <v>15.6</v>
      </c>
      <c r="AD39">
        <v>6.25</v>
      </c>
      <c r="AF39">
        <v>2.16</v>
      </c>
      <c r="AI39">
        <v>79</v>
      </c>
      <c r="AK39">
        <v>0.79</v>
      </c>
      <c r="AQ39">
        <v>11.3</v>
      </c>
      <c r="AR39">
        <v>94.7</v>
      </c>
      <c r="AW39">
        <v>23.7</v>
      </c>
      <c r="AX39">
        <v>23.7</v>
      </c>
      <c r="AY39">
        <v>15.8</v>
      </c>
      <c r="BC39">
        <v>57.3</v>
      </c>
      <c r="BE39">
        <v>21.2</v>
      </c>
      <c r="BF39">
        <v>2.5</v>
      </c>
      <c r="BG39">
        <v>11.7</v>
      </c>
      <c r="BH39">
        <v>0.8</v>
      </c>
      <c r="BI39">
        <v>2.19</v>
      </c>
      <c r="BJ39">
        <v>2.19</v>
      </c>
      <c r="BL39">
        <v>8.85</v>
      </c>
      <c r="BM39">
        <v>0.84</v>
      </c>
      <c r="BO39">
        <v>0.86</v>
      </c>
      <c r="BP39">
        <v>2.2000000000000002</v>
      </c>
      <c r="BQ39">
        <v>2.2000000000000002</v>
      </c>
      <c r="BR39">
        <v>2.2000000000000002</v>
      </c>
      <c r="BS39">
        <v>398</v>
      </c>
      <c r="BT39">
        <v>1.6</v>
      </c>
      <c r="BU39">
        <v>51.6</v>
      </c>
      <c r="BV39">
        <v>5.19</v>
      </c>
      <c r="BX39">
        <v>240</v>
      </c>
    </row>
    <row r="40" spans="1:76" x14ac:dyDescent="0.25">
      <c r="A40" t="s">
        <v>278</v>
      </c>
      <c r="B40" t="s">
        <v>119</v>
      </c>
      <c r="C40" t="s">
        <v>274</v>
      </c>
      <c r="D40" t="s">
        <v>275</v>
      </c>
      <c r="E40" s="61">
        <v>45278</v>
      </c>
      <c r="F40" s="61">
        <v>45330</v>
      </c>
      <c r="K40">
        <v>128.5</v>
      </c>
      <c r="P40">
        <v>44.6</v>
      </c>
      <c r="Q40">
        <v>44.6</v>
      </c>
      <c r="S40">
        <v>18</v>
      </c>
      <c r="T40">
        <v>1.74</v>
      </c>
      <c r="V40">
        <v>7.02</v>
      </c>
      <c r="W40">
        <v>4.17</v>
      </c>
      <c r="X40">
        <v>2.31</v>
      </c>
      <c r="AA40">
        <v>29.3</v>
      </c>
      <c r="AB40">
        <v>8.73</v>
      </c>
      <c r="AD40">
        <v>5.43</v>
      </c>
      <c r="AF40">
        <v>1.34</v>
      </c>
      <c r="AI40">
        <v>46</v>
      </c>
      <c r="AK40">
        <v>0.49</v>
      </c>
      <c r="AQ40">
        <v>9.4499999999999993</v>
      </c>
      <c r="AR40">
        <v>51.9</v>
      </c>
      <c r="AW40">
        <v>13.1</v>
      </c>
      <c r="AX40">
        <v>13.1</v>
      </c>
      <c r="AY40">
        <v>17.2</v>
      </c>
      <c r="BC40">
        <v>55.9</v>
      </c>
      <c r="BE40">
        <v>11.1</v>
      </c>
      <c r="BF40">
        <v>2.1</v>
      </c>
      <c r="BG40">
        <v>10.6</v>
      </c>
      <c r="BH40">
        <v>0.6</v>
      </c>
      <c r="BI40">
        <v>1.31</v>
      </c>
      <c r="BJ40">
        <v>1.31</v>
      </c>
      <c r="BL40">
        <v>7.68</v>
      </c>
      <c r="BM40">
        <v>0.74</v>
      </c>
      <c r="BO40">
        <v>0.53</v>
      </c>
      <c r="BP40">
        <v>1.94</v>
      </c>
      <c r="BQ40">
        <v>1.94</v>
      </c>
      <c r="BR40">
        <v>1.94</v>
      </c>
      <c r="BS40">
        <v>348</v>
      </c>
      <c r="BT40">
        <v>1.3</v>
      </c>
      <c r="BU40">
        <v>34.4</v>
      </c>
      <c r="BV40">
        <v>3.55</v>
      </c>
      <c r="BX40">
        <v>206</v>
      </c>
    </row>
    <row r="41" spans="1:76" x14ac:dyDescent="0.25">
      <c r="A41" t="s">
        <v>279</v>
      </c>
      <c r="B41" t="s">
        <v>119</v>
      </c>
      <c r="C41" t="s">
        <v>274</v>
      </c>
      <c r="D41" t="s">
        <v>275</v>
      </c>
      <c r="E41" s="61">
        <v>45278</v>
      </c>
      <c r="F41" s="61">
        <v>45330</v>
      </c>
      <c r="K41">
        <v>255</v>
      </c>
      <c r="P41">
        <v>296</v>
      </c>
      <c r="Q41">
        <v>296</v>
      </c>
      <c r="S41">
        <v>25</v>
      </c>
      <c r="T41">
        <v>2.1</v>
      </c>
      <c r="V41">
        <v>11.75</v>
      </c>
      <c r="W41">
        <v>8.14</v>
      </c>
      <c r="X41">
        <v>3.35</v>
      </c>
      <c r="AA41">
        <v>28</v>
      </c>
      <c r="AB41">
        <v>14.3</v>
      </c>
      <c r="AD41">
        <v>5.04</v>
      </c>
      <c r="AF41">
        <v>2.54</v>
      </c>
      <c r="AI41">
        <v>69.2</v>
      </c>
      <c r="AK41">
        <v>1.1200000000000001</v>
      </c>
      <c r="AQ41">
        <v>9.58</v>
      </c>
      <c r="AR41">
        <v>75.900000000000006</v>
      </c>
      <c r="AW41">
        <v>19.3</v>
      </c>
      <c r="AX41">
        <v>19.3</v>
      </c>
      <c r="AY41">
        <v>36.799999999999997</v>
      </c>
      <c r="BC41">
        <v>55.3</v>
      </c>
      <c r="BE41">
        <v>15.7</v>
      </c>
      <c r="BF41">
        <v>2.2000000000000002</v>
      </c>
      <c r="BG41">
        <v>14.1</v>
      </c>
      <c r="BH41">
        <v>0.7</v>
      </c>
      <c r="BI41">
        <v>2.2000000000000002</v>
      </c>
      <c r="BJ41">
        <v>2.2000000000000002</v>
      </c>
      <c r="BL41">
        <v>7.6</v>
      </c>
      <c r="BM41">
        <v>0.76</v>
      </c>
      <c r="BO41">
        <v>1.1200000000000001</v>
      </c>
      <c r="BP41">
        <v>1.87</v>
      </c>
      <c r="BQ41">
        <v>1.87</v>
      </c>
      <c r="BR41">
        <v>1.87</v>
      </c>
      <c r="BS41">
        <v>328</v>
      </c>
      <c r="BT41">
        <v>1.2</v>
      </c>
      <c r="BU41">
        <v>69.7</v>
      </c>
      <c r="BV41">
        <v>7.51</v>
      </c>
      <c r="BX41">
        <v>195</v>
      </c>
    </row>
    <row r="42" spans="1:76" x14ac:dyDescent="0.25">
      <c r="A42" t="s">
        <v>280</v>
      </c>
      <c r="B42" t="s">
        <v>119</v>
      </c>
      <c r="C42" t="s">
        <v>274</v>
      </c>
      <c r="D42" t="s">
        <v>275</v>
      </c>
      <c r="E42" s="61">
        <v>45278</v>
      </c>
      <c r="F42" s="61">
        <v>45330</v>
      </c>
      <c r="K42">
        <v>514</v>
      </c>
      <c r="P42">
        <v>297</v>
      </c>
      <c r="Q42">
        <v>297</v>
      </c>
      <c r="S42">
        <v>5</v>
      </c>
      <c r="T42">
        <v>1.92</v>
      </c>
      <c r="V42">
        <v>26.8</v>
      </c>
      <c r="W42">
        <v>19.100000000000001</v>
      </c>
      <c r="X42">
        <v>7.59</v>
      </c>
      <c r="AA42">
        <v>22.9</v>
      </c>
      <c r="AB42">
        <v>30.7</v>
      </c>
      <c r="AD42">
        <v>4.55</v>
      </c>
      <c r="AF42">
        <v>5.99</v>
      </c>
      <c r="AI42">
        <v>161</v>
      </c>
      <c r="AK42">
        <v>2.75</v>
      </c>
      <c r="AQ42">
        <v>8.8699999999999992</v>
      </c>
      <c r="AR42">
        <v>174.5</v>
      </c>
      <c r="AW42">
        <v>43.3</v>
      </c>
      <c r="AX42">
        <v>43.3</v>
      </c>
      <c r="AY42">
        <v>57.6</v>
      </c>
      <c r="BC42">
        <v>51.3</v>
      </c>
      <c r="BE42">
        <v>36.799999999999997</v>
      </c>
      <c r="BF42">
        <v>2</v>
      </c>
      <c r="BG42">
        <v>19.8</v>
      </c>
      <c r="BH42">
        <v>0.6</v>
      </c>
      <c r="BI42">
        <v>4.7</v>
      </c>
      <c r="BJ42">
        <v>4.7</v>
      </c>
      <c r="BL42">
        <v>6.26</v>
      </c>
      <c r="BM42">
        <v>0.74</v>
      </c>
      <c r="BO42">
        <v>2.67</v>
      </c>
      <c r="BP42">
        <v>1.51</v>
      </c>
      <c r="BQ42">
        <v>1.51</v>
      </c>
      <c r="BR42">
        <v>1.51</v>
      </c>
      <c r="BS42">
        <v>266</v>
      </c>
      <c r="BT42">
        <v>1.7</v>
      </c>
      <c r="BU42">
        <v>178</v>
      </c>
      <c r="BV42">
        <v>17.350000000000001</v>
      </c>
      <c r="BX42">
        <v>178</v>
      </c>
    </row>
    <row r="43" spans="1:76" x14ac:dyDescent="0.25">
      <c r="A43" t="s">
        <v>281</v>
      </c>
      <c r="B43" t="s">
        <v>119</v>
      </c>
      <c r="C43" t="s">
        <v>274</v>
      </c>
      <c r="D43" t="s">
        <v>275</v>
      </c>
      <c r="E43" s="61">
        <v>45278</v>
      </c>
      <c r="F43" s="61">
        <v>45330</v>
      </c>
      <c r="K43">
        <v>497</v>
      </c>
      <c r="P43">
        <v>123</v>
      </c>
      <c r="Q43">
        <v>123</v>
      </c>
      <c r="S43" t="s">
        <v>207</v>
      </c>
      <c r="T43">
        <v>2.38</v>
      </c>
      <c r="V43">
        <v>28.8</v>
      </c>
      <c r="W43">
        <v>18.55</v>
      </c>
      <c r="X43">
        <v>8.58</v>
      </c>
      <c r="AA43">
        <v>23.7</v>
      </c>
      <c r="AB43">
        <v>32.6</v>
      </c>
      <c r="AD43">
        <v>4.6900000000000004</v>
      </c>
      <c r="AF43">
        <v>6.17</v>
      </c>
      <c r="AI43">
        <v>172.5</v>
      </c>
      <c r="AK43">
        <v>2.58</v>
      </c>
      <c r="AQ43">
        <v>8.41</v>
      </c>
      <c r="AR43">
        <v>185.5</v>
      </c>
      <c r="AW43">
        <v>47.1</v>
      </c>
      <c r="AX43">
        <v>47.1</v>
      </c>
      <c r="AY43">
        <v>67</v>
      </c>
      <c r="BC43">
        <v>47.8</v>
      </c>
      <c r="BE43">
        <v>40.5</v>
      </c>
      <c r="BF43">
        <v>1.8</v>
      </c>
      <c r="BG43">
        <v>20.100000000000001</v>
      </c>
      <c r="BH43">
        <v>0.6</v>
      </c>
      <c r="BI43">
        <v>5.07</v>
      </c>
      <c r="BJ43">
        <v>5.07</v>
      </c>
      <c r="BL43">
        <v>6.33</v>
      </c>
      <c r="BM43">
        <v>0.68</v>
      </c>
      <c r="BO43">
        <v>2.66</v>
      </c>
      <c r="BP43">
        <v>1.5</v>
      </c>
      <c r="BQ43">
        <v>1.5</v>
      </c>
      <c r="BR43">
        <v>1.5</v>
      </c>
      <c r="BS43">
        <v>268</v>
      </c>
      <c r="BT43">
        <v>1.1000000000000001</v>
      </c>
      <c r="BU43">
        <v>163</v>
      </c>
      <c r="BV43">
        <v>17</v>
      </c>
      <c r="BX43">
        <v>180</v>
      </c>
    </row>
    <row r="44" spans="1:76" x14ac:dyDescent="0.25">
      <c r="A44" t="s">
        <v>282</v>
      </c>
      <c r="B44" t="s">
        <v>119</v>
      </c>
      <c r="C44" t="s">
        <v>274</v>
      </c>
      <c r="D44" t="s">
        <v>275</v>
      </c>
      <c r="E44" s="61">
        <v>45278</v>
      </c>
      <c r="F44" s="61">
        <v>45330</v>
      </c>
      <c r="K44">
        <v>568</v>
      </c>
      <c r="P44">
        <v>77.3</v>
      </c>
      <c r="Q44">
        <v>77.3</v>
      </c>
      <c r="S44" t="s">
        <v>207</v>
      </c>
      <c r="T44">
        <v>2.13</v>
      </c>
      <c r="V44">
        <v>36.299999999999997</v>
      </c>
      <c r="W44">
        <v>22.7</v>
      </c>
      <c r="X44">
        <v>9.77</v>
      </c>
      <c r="AA44">
        <v>23.3</v>
      </c>
      <c r="AB44">
        <v>41.3</v>
      </c>
      <c r="AD44">
        <v>4.63</v>
      </c>
      <c r="AF44">
        <v>7.69</v>
      </c>
      <c r="AI44">
        <v>224</v>
      </c>
      <c r="AK44">
        <v>3.15</v>
      </c>
      <c r="AQ44">
        <v>8.2899999999999991</v>
      </c>
      <c r="AR44">
        <v>222</v>
      </c>
      <c r="AW44">
        <v>55</v>
      </c>
      <c r="AX44">
        <v>55</v>
      </c>
      <c r="AY44">
        <v>82.4</v>
      </c>
      <c r="BC44">
        <v>47.4</v>
      </c>
      <c r="BE44">
        <v>47.1</v>
      </c>
      <c r="BF44">
        <v>1.9</v>
      </c>
      <c r="BG44">
        <v>21.6</v>
      </c>
      <c r="BH44">
        <v>0.6</v>
      </c>
      <c r="BI44">
        <v>6.43</v>
      </c>
      <c r="BJ44">
        <v>6.43</v>
      </c>
      <c r="BL44">
        <v>6.14</v>
      </c>
      <c r="BM44">
        <v>0.68</v>
      </c>
      <c r="BO44">
        <v>3.13</v>
      </c>
      <c r="BP44">
        <v>1.34</v>
      </c>
      <c r="BQ44">
        <v>1.34</v>
      </c>
      <c r="BR44">
        <v>1.34</v>
      </c>
      <c r="BS44">
        <v>260</v>
      </c>
      <c r="BT44">
        <v>1.4</v>
      </c>
      <c r="BU44">
        <v>218</v>
      </c>
      <c r="BV44">
        <v>20.399999999999999</v>
      </c>
      <c r="BX44">
        <v>178</v>
      </c>
    </row>
    <row r="45" spans="1:76" x14ac:dyDescent="0.25">
      <c r="A45" t="s">
        <v>283</v>
      </c>
      <c r="B45" t="s">
        <v>119</v>
      </c>
      <c r="C45" t="s">
        <v>274</v>
      </c>
      <c r="D45" t="s">
        <v>275</v>
      </c>
      <c r="E45" s="61">
        <v>45278</v>
      </c>
      <c r="F45" s="61">
        <v>45330</v>
      </c>
      <c r="K45">
        <v>700</v>
      </c>
      <c r="P45">
        <v>118.5</v>
      </c>
      <c r="Q45">
        <v>118.5</v>
      </c>
      <c r="S45">
        <v>5</v>
      </c>
      <c r="T45">
        <v>2.42</v>
      </c>
      <c r="V45">
        <v>128.5</v>
      </c>
      <c r="W45">
        <v>95.7</v>
      </c>
      <c r="X45">
        <v>24.7</v>
      </c>
      <c r="AA45">
        <v>22.9</v>
      </c>
      <c r="AB45">
        <v>128</v>
      </c>
      <c r="AD45">
        <v>4.41</v>
      </c>
      <c r="AF45">
        <v>31.3</v>
      </c>
      <c r="AI45">
        <v>479</v>
      </c>
      <c r="AK45">
        <v>12.55</v>
      </c>
      <c r="AQ45">
        <v>7.3</v>
      </c>
      <c r="AR45">
        <v>438</v>
      </c>
      <c r="AW45">
        <v>104.5</v>
      </c>
      <c r="AX45">
        <v>104.5</v>
      </c>
      <c r="AY45">
        <v>76.5</v>
      </c>
      <c r="BC45">
        <v>46.1</v>
      </c>
      <c r="BE45">
        <v>99.3</v>
      </c>
      <c r="BF45">
        <v>2.1</v>
      </c>
      <c r="BG45">
        <v>25.1</v>
      </c>
      <c r="BH45">
        <v>0.5</v>
      </c>
      <c r="BI45">
        <v>21.3</v>
      </c>
      <c r="BJ45">
        <v>21.3</v>
      </c>
      <c r="BL45">
        <v>5.71</v>
      </c>
      <c r="BM45">
        <v>0.57999999999999996</v>
      </c>
      <c r="BO45">
        <v>12.8</v>
      </c>
      <c r="BP45">
        <v>1.93</v>
      </c>
      <c r="BQ45">
        <v>1.93</v>
      </c>
      <c r="BR45">
        <v>1.93</v>
      </c>
      <c r="BS45">
        <v>262</v>
      </c>
      <c r="BT45">
        <v>1.9</v>
      </c>
      <c r="BU45">
        <v>1110</v>
      </c>
      <c r="BV45">
        <v>75.7</v>
      </c>
      <c r="BX45">
        <v>165</v>
      </c>
    </row>
    <row r="46" spans="1:76" x14ac:dyDescent="0.25">
      <c r="A46" t="s">
        <v>284</v>
      </c>
      <c r="B46" t="s">
        <v>119</v>
      </c>
      <c r="C46" t="s">
        <v>274</v>
      </c>
      <c r="D46" t="s">
        <v>275</v>
      </c>
      <c r="E46" s="61">
        <v>45278</v>
      </c>
      <c r="F46" s="61">
        <v>45330</v>
      </c>
      <c r="K46">
        <v>487</v>
      </c>
      <c r="P46">
        <v>49.4</v>
      </c>
      <c r="Q46">
        <v>49.4</v>
      </c>
      <c r="S46" t="s">
        <v>207</v>
      </c>
      <c r="T46">
        <v>2.4500000000000002</v>
      </c>
      <c r="V46">
        <v>64</v>
      </c>
      <c r="W46">
        <v>50.6</v>
      </c>
      <c r="X46">
        <v>10.35</v>
      </c>
      <c r="AA46">
        <v>23.3</v>
      </c>
      <c r="AB46">
        <v>61.3</v>
      </c>
      <c r="AD46">
        <v>4.4000000000000004</v>
      </c>
      <c r="AF46">
        <v>15.95</v>
      </c>
      <c r="AI46">
        <v>159.5</v>
      </c>
      <c r="AK46">
        <v>6.75</v>
      </c>
      <c r="AQ46">
        <v>8.35</v>
      </c>
      <c r="AR46">
        <v>156.5</v>
      </c>
      <c r="AW46">
        <v>35.4</v>
      </c>
      <c r="AX46">
        <v>35.4</v>
      </c>
      <c r="AY46">
        <v>89</v>
      </c>
      <c r="BC46">
        <v>48.5</v>
      </c>
      <c r="BE46">
        <v>39.299999999999997</v>
      </c>
      <c r="BF46">
        <v>2.1</v>
      </c>
      <c r="BG46">
        <v>30.6</v>
      </c>
      <c r="BH46">
        <v>0.6</v>
      </c>
      <c r="BI46">
        <v>10.050000000000001</v>
      </c>
      <c r="BJ46">
        <v>10.050000000000001</v>
      </c>
      <c r="BL46">
        <v>6.5</v>
      </c>
      <c r="BM46">
        <v>0.7</v>
      </c>
      <c r="BO46">
        <v>6.79</v>
      </c>
      <c r="BP46">
        <v>1.5</v>
      </c>
      <c r="BQ46">
        <v>1.5</v>
      </c>
      <c r="BR46">
        <v>1.5</v>
      </c>
      <c r="BS46">
        <v>266</v>
      </c>
      <c r="BT46">
        <v>1.5</v>
      </c>
      <c r="BU46">
        <v>579</v>
      </c>
      <c r="BV46">
        <v>39.700000000000003</v>
      </c>
      <c r="BX46">
        <v>177</v>
      </c>
    </row>
    <row r="47" spans="1:76" x14ac:dyDescent="0.25">
      <c r="A47" t="s">
        <v>285</v>
      </c>
      <c r="B47" t="s">
        <v>119</v>
      </c>
      <c r="C47" t="s">
        <v>274</v>
      </c>
      <c r="D47" t="s">
        <v>275</v>
      </c>
      <c r="E47" s="61">
        <v>45278</v>
      </c>
      <c r="F47" s="61">
        <v>45330</v>
      </c>
      <c r="K47">
        <v>468</v>
      </c>
      <c r="P47">
        <v>44.5</v>
      </c>
      <c r="Q47">
        <v>44.5</v>
      </c>
      <c r="S47" t="s">
        <v>207</v>
      </c>
      <c r="T47">
        <v>2.54</v>
      </c>
      <c r="V47">
        <v>28.2</v>
      </c>
      <c r="W47">
        <v>21.5</v>
      </c>
      <c r="X47">
        <v>5.33</v>
      </c>
      <c r="AA47">
        <v>22.5</v>
      </c>
      <c r="AB47">
        <v>28.5</v>
      </c>
      <c r="AD47">
        <v>4.96</v>
      </c>
      <c r="AF47">
        <v>6.75</v>
      </c>
      <c r="AI47">
        <v>117.5</v>
      </c>
      <c r="AK47">
        <v>2.85</v>
      </c>
      <c r="AQ47">
        <v>8.6199999999999992</v>
      </c>
      <c r="AR47">
        <v>99.3</v>
      </c>
      <c r="AW47">
        <v>22.9</v>
      </c>
      <c r="AX47">
        <v>22.9</v>
      </c>
      <c r="AY47">
        <v>83.3</v>
      </c>
      <c r="BC47">
        <v>41.7</v>
      </c>
      <c r="BE47">
        <v>22.5</v>
      </c>
      <c r="BF47">
        <v>2.6</v>
      </c>
      <c r="BG47">
        <v>42.2</v>
      </c>
      <c r="BH47">
        <v>0.7</v>
      </c>
      <c r="BI47">
        <v>4.49</v>
      </c>
      <c r="BJ47">
        <v>4.49</v>
      </c>
      <c r="BL47">
        <v>6.61</v>
      </c>
      <c r="BM47">
        <v>0.66</v>
      </c>
      <c r="BO47">
        <v>2.89</v>
      </c>
      <c r="BP47">
        <v>1.32</v>
      </c>
      <c r="BQ47">
        <v>1.32</v>
      </c>
      <c r="BR47">
        <v>1.32</v>
      </c>
      <c r="BS47">
        <v>214</v>
      </c>
      <c r="BT47">
        <v>1.9</v>
      </c>
      <c r="BU47">
        <v>234</v>
      </c>
      <c r="BV47">
        <v>17.2</v>
      </c>
      <c r="BX47">
        <v>192</v>
      </c>
    </row>
    <row r="48" spans="1:76" x14ac:dyDescent="0.25">
      <c r="A48" t="s">
        <v>286</v>
      </c>
      <c r="B48" t="s">
        <v>119</v>
      </c>
      <c r="C48" t="s">
        <v>274</v>
      </c>
      <c r="D48" t="s">
        <v>275</v>
      </c>
      <c r="E48" s="61">
        <v>45278</v>
      </c>
      <c r="F48" s="61">
        <v>45330</v>
      </c>
      <c r="K48">
        <v>348</v>
      </c>
      <c r="P48">
        <v>76.099999999999994</v>
      </c>
      <c r="Q48">
        <v>76.099999999999994</v>
      </c>
      <c r="S48">
        <v>6</v>
      </c>
      <c r="T48">
        <v>1.88</v>
      </c>
      <c r="V48">
        <v>15.6</v>
      </c>
      <c r="W48">
        <v>11.5</v>
      </c>
      <c r="X48">
        <v>3.13</v>
      </c>
      <c r="AA48">
        <v>19.399999999999999</v>
      </c>
      <c r="AB48">
        <v>15.25</v>
      </c>
      <c r="AD48">
        <v>4.1900000000000004</v>
      </c>
      <c r="AF48">
        <v>3.83</v>
      </c>
      <c r="AI48">
        <v>60</v>
      </c>
      <c r="AK48">
        <v>1.6</v>
      </c>
      <c r="AQ48">
        <v>7.27</v>
      </c>
      <c r="AR48">
        <v>55.2</v>
      </c>
      <c r="AW48">
        <v>13.4</v>
      </c>
      <c r="AX48">
        <v>13.4</v>
      </c>
      <c r="AY48">
        <v>64.7</v>
      </c>
      <c r="BC48">
        <v>44.5</v>
      </c>
      <c r="BE48">
        <v>11.95</v>
      </c>
      <c r="BF48">
        <v>1.9</v>
      </c>
      <c r="BG48">
        <v>122</v>
      </c>
      <c r="BH48">
        <v>0.5</v>
      </c>
      <c r="BI48">
        <v>2.4500000000000002</v>
      </c>
      <c r="BJ48">
        <v>2.4500000000000002</v>
      </c>
      <c r="BL48">
        <v>5.91</v>
      </c>
      <c r="BM48">
        <v>0.56000000000000005</v>
      </c>
      <c r="BO48">
        <v>1.48</v>
      </c>
      <c r="BP48">
        <v>1.55</v>
      </c>
      <c r="BQ48">
        <v>1.55</v>
      </c>
      <c r="BR48">
        <v>1.55</v>
      </c>
      <c r="BS48">
        <v>280</v>
      </c>
      <c r="BT48">
        <v>107.5</v>
      </c>
      <c r="BU48">
        <v>126.5</v>
      </c>
      <c r="BV48">
        <v>9.5399999999999991</v>
      </c>
      <c r="BX48">
        <v>165</v>
      </c>
    </row>
    <row r="49" spans="1:76" x14ac:dyDescent="0.25">
      <c r="A49" t="s">
        <v>287</v>
      </c>
      <c r="B49" t="s">
        <v>119</v>
      </c>
      <c r="C49" t="s">
        <v>274</v>
      </c>
      <c r="D49" t="s">
        <v>275</v>
      </c>
      <c r="E49" s="61">
        <v>45278</v>
      </c>
      <c r="F49" s="61">
        <v>45330</v>
      </c>
      <c r="K49">
        <v>304</v>
      </c>
      <c r="P49">
        <v>47.6</v>
      </c>
      <c r="Q49">
        <v>47.6</v>
      </c>
      <c r="S49">
        <v>11</v>
      </c>
      <c r="T49">
        <v>1.82</v>
      </c>
      <c r="V49">
        <v>19.45</v>
      </c>
      <c r="W49">
        <v>14.7</v>
      </c>
      <c r="X49">
        <v>4.24</v>
      </c>
      <c r="AA49">
        <v>21.8</v>
      </c>
      <c r="AB49">
        <v>20.8</v>
      </c>
      <c r="AD49">
        <v>4.0199999999999996</v>
      </c>
      <c r="AF49">
        <v>4.7699999999999996</v>
      </c>
      <c r="AI49">
        <v>74.099999999999994</v>
      </c>
      <c r="AK49">
        <v>1.92</v>
      </c>
      <c r="AQ49">
        <v>7.02</v>
      </c>
      <c r="AR49">
        <v>72.2</v>
      </c>
      <c r="AW49">
        <v>17.350000000000001</v>
      </c>
      <c r="AX49">
        <v>17.350000000000001</v>
      </c>
      <c r="AY49">
        <v>52.2</v>
      </c>
      <c r="BC49">
        <v>44.9</v>
      </c>
      <c r="BE49">
        <v>16</v>
      </c>
      <c r="BF49">
        <v>1.7</v>
      </c>
      <c r="BG49">
        <v>131.5</v>
      </c>
      <c r="BH49">
        <v>0.5</v>
      </c>
      <c r="BI49">
        <v>3.22</v>
      </c>
      <c r="BJ49">
        <v>3.22</v>
      </c>
      <c r="BL49">
        <v>5.61</v>
      </c>
      <c r="BM49">
        <v>0.56000000000000005</v>
      </c>
      <c r="BO49">
        <v>1.94</v>
      </c>
      <c r="BP49">
        <v>1.39</v>
      </c>
      <c r="BQ49">
        <v>1.39</v>
      </c>
      <c r="BR49">
        <v>1.39</v>
      </c>
      <c r="BS49">
        <v>265</v>
      </c>
      <c r="BT49">
        <v>2.2999999999999998</v>
      </c>
      <c r="BU49">
        <v>168</v>
      </c>
      <c r="BV49">
        <v>11.85</v>
      </c>
      <c r="BX49">
        <v>153</v>
      </c>
    </row>
    <row r="50" spans="1:76" x14ac:dyDescent="0.25">
      <c r="A50" t="s">
        <v>288</v>
      </c>
      <c r="B50" t="s">
        <v>119</v>
      </c>
      <c r="C50" t="s">
        <v>274</v>
      </c>
      <c r="D50" t="s">
        <v>275</v>
      </c>
      <c r="E50" s="61">
        <v>45278</v>
      </c>
      <c r="F50" s="61">
        <v>45330</v>
      </c>
      <c r="K50">
        <v>125</v>
      </c>
      <c r="P50">
        <v>29.4</v>
      </c>
      <c r="Q50">
        <v>29.4</v>
      </c>
      <c r="S50">
        <v>18</v>
      </c>
      <c r="T50">
        <v>1.74</v>
      </c>
      <c r="V50">
        <v>3.9</v>
      </c>
      <c r="W50">
        <v>2.81</v>
      </c>
      <c r="X50">
        <v>0.78</v>
      </c>
      <c r="AA50">
        <v>27</v>
      </c>
      <c r="AB50">
        <v>4.05</v>
      </c>
      <c r="AD50">
        <v>6.84</v>
      </c>
      <c r="AF50">
        <v>0.89</v>
      </c>
      <c r="AI50">
        <v>18.399999999999999</v>
      </c>
      <c r="AK50">
        <v>0.38</v>
      </c>
      <c r="AQ50">
        <v>12.25</v>
      </c>
      <c r="AR50">
        <v>18.3</v>
      </c>
      <c r="AW50">
        <v>4.3899999999999997</v>
      </c>
      <c r="AX50">
        <v>4.3899999999999997</v>
      </c>
      <c r="AY50">
        <v>16.600000000000001</v>
      </c>
      <c r="BC50">
        <v>66.400000000000006</v>
      </c>
      <c r="BE50">
        <v>3.7</v>
      </c>
      <c r="BF50">
        <v>3.1</v>
      </c>
      <c r="BG50">
        <v>17.5</v>
      </c>
      <c r="BH50">
        <v>0.9</v>
      </c>
      <c r="BI50">
        <v>0.69</v>
      </c>
      <c r="BJ50">
        <v>0.69</v>
      </c>
      <c r="BL50">
        <v>10.25</v>
      </c>
      <c r="BM50">
        <v>1.0900000000000001</v>
      </c>
      <c r="BO50">
        <v>0.36</v>
      </c>
      <c r="BP50">
        <v>2.99</v>
      </c>
      <c r="BQ50">
        <v>2.99</v>
      </c>
      <c r="BR50">
        <v>2.99</v>
      </c>
      <c r="BS50">
        <v>412</v>
      </c>
      <c r="BT50">
        <v>2.1</v>
      </c>
      <c r="BU50">
        <v>28.9</v>
      </c>
      <c r="BV50">
        <v>2.5099999999999998</v>
      </c>
      <c r="BX50">
        <v>278</v>
      </c>
    </row>
    <row r="51" spans="1:76" x14ac:dyDescent="0.25">
      <c r="A51" t="s">
        <v>289</v>
      </c>
      <c r="B51" t="s">
        <v>119</v>
      </c>
      <c r="C51" t="s">
        <v>274</v>
      </c>
      <c r="D51" t="s">
        <v>275</v>
      </c>
      <c r="E51" s="61">
        <v>45278</v>
      </c>
      <c r="F51" s="61">
        <v>45330</v>
      </c>
      <c r="K51">
        <v>171</v>
      </c>
      <c r="P51">
        <v>59.7</v>
      </c>
      <c r="Q51">
        <v>59.7</v>
      </c>
      <c r="S51">
        <v>6</v>
      </c>
      <c r="T51">
        <v>0.69</v>
      </c>
      <c r="V51">
        <v>3.36</v>
      </c>
      <c r="W51">
        <v>2.27</v>
      </c>
      <c r="X51">
        <v>0.81</v>
      </c>
      <c r="AA51">
        <v>29.4</v>
      </c>
      <c r="AB51">
        <v>3.51</v>
      </c>
      <c r="AD51">
        <v>6.71</v>
      </c>
      <c r="AF51">
        <v>0.74</v>
      </c>
      <c r="AI51">
        <v>14.2</v>
      </c>
      <c r="AK51">
        <v>0.31</v>
      </c>
      <c r="AQ51">
        <v>12.5</v>
      </c>
      <c r="AR51">
        <v>15.9</v>
      </c>
      <c r="AW51">
        <v>3.8</v>
      </c>
      <c r="AX51">
        <v>3.8</v>
      </c>
      <c r="AY51">
        <v>9</v>
      </c>
      <c r="BC51">
        <v>103.5</v>
      </c>
      <c r="BE51">
        <v>3.5</v>
      </c>
      <c r="BF51">
        <v>2.1</v>
      </c>
      <c r="BG51">
        <v>12.8</v>
      </c>
      <c r="BH51">
        <v>0.9</v>
      </c>
      <c r="BI51">
        <v>0.55000000000000004</v>
      </c>
      <c r="BJ51">
        <v>0.55000000000000004</v>
      </c>
      <c r="BL51">
        <v>10.1</v>
      </c>
      <c r="BM51">
        <v>1.33</v>
      </c>
      <c r="BO51">
        <v>0.34</v>
      </c>
      <c r="BP51">
        <v>3.52</v>
      </c>
      <c r="BQ51">
        <v>3.52</v>
      </c>
      <c r="BR51">
        <v>3.52</v>
      </c>
      <c r="BS51">
        <v>451</v>
      </c>
      <c r="BT51">
        <v>10.4</v>
      </c>
      <c r="BU51">
        <v>23.2</v>
      </c>
      <c r="BV51">
        <v>2.41</v>
      </c>
      <c r="BX51">
        <v>255</v>
      </c>
    </row>
    <row r="52" spans="1:76" x14ac:dyDescent="0.25">
      <c r="A52" t="s">
        <v>290</v>
      </c>
      <c r="B52" t="s">
        <v>119</v>
      </c>
      <c r="C52" t="s">
        <v>274</v>
      </c>
      <c r="D52" t="s">
        <v>275</v>
      </c>
      <c r="E52" s="61">
        <v>45278</v>
      </c>
      <c r="F52" s="61">
        <v>45330</v>
      </c>
      <c r="K52">
        <v>105.5</v>
      </c>
      <c r="P52">
        <v>115.5</v>
      </c>
      <c r="Q52">
        <v>115.5</v>
      </c>
      <c r="S52">
        <v>5</v>
      </c>
      <c r="T52">
        <v>0.89</v>
      </c>
      <c r="V52">
        <v>3.15</v>
      </c>
      <c r="W52">
        <v>2.23</v>
      </c>
      <c r="X52">
        <v>0.78</v>
      </c>
      <c r="AA52">
        <v>26.9</v>
      </c>
      <c r="AB52">
        <v>3.31</v>
      </c>
      <c r="AD52">
        <v>6.77</v>
      </c>
      <c r="AF52">
        <v>0.68</v>
      </c>
      <c r="AI52">
        <v>13.8</v>
      </c>
      <c r="AK52">
        <v>0.31</v>
      </c>
      <c r="AQ52">
        <v>11.95</v>
      </c>
      <c r="AR52">
        <v>16.7</v>
      </c>
      <c r="AW52">
        <v>4.0199999999999996</v>
      </c>
      <c r="AX52">
        <v>4.0199999999999996</v>
      </c>
      <c r="AY52">
        <v>11.6</v>
      </c>
      <c r="BC52">
        <v>91.8</v>
      </c>
      <c r="BE52">
        <v>3.69</v>
      </c>
      <c r="BF52">
        <v>2.4</v>
      </c>
      <c r="BG52">
        <v>11.3</v>
      </c>
      <c r="BH52">
        <v>0.8</v>
      </c>
      <c r="BI52">
        <v>0.53</v>
      </c>
      <c r="BJ52">
        <v>0.53</v>
      </c>
      <c r="BL52">
        <v>9.35</v>
      </c>
      <c r="BM52">
        <v>1.26</v>
      </c>
      <c r="BO52">
        <v>0.3</v>
      </c>
      <c r="BP52">
        <v>3.07</v>
      </c>
      <c r="BQ52">
        <v>3.07</v>
      </c>
      <c r="BR52">
        <v>3.07</v>
      </c>
      <c r="BS52">
        <v>466</v>
      </c>
      <c r="BT52">
        <v>1.6</v>
      </c>
      <c r="BU52">
        <v>21.7</v>
      </c>
      <c r="BV52">
        <v>2.12</v>
      </c>
      <c r="BX52">
        <v>256</v>
      </c>
    </row>
    <row r="53" spans="1:76" x14ac:dyDescent="0.25">
      <c r="A53" t="s">
        <v>291</v>
      </c>
      <c r="B53" t="s">
        <v>119</v>
      </c>
      <c r="C53" t="s">
        <v>274</v>
      </c>
      <c r="D53" t="s">
        <v>275</v>
      </c>
      <c r="E53" s="61">
        <v>45278</v>
      </c>
      <c r="F53" s="61">
        <v>45330</v>
      </c>
      <c r="K53">
        <v>300</v>
      </c>
      <c r="P53">
        <v>136</v>
      </c>
      <c r="Q53">
        <v>136</v>
      </c>
      <c r="S53" t="s">
        <v>207</v>
      </c>
      <c r="T53">
        <v>1.4</v>
      </c>
      <c r="V53">
        <v>6.53</v>
      </c>
      <c r="W53">
        <v>4.79</v>
      </c>
      <c r="X53">
        <v>1.6</v>
      </c>
      <c r="AA53">
        <v>20.7</v>
      </c>
      <c r="AB53">
        <v>6.45</v>
      </c>
      <c r="AD53">
        <v>4.51</v>
      </c>
      <c r="AF53">
        <v>1.54</v>
      </c>
      <c r="AI53">
        <v>23.8</v>
      </c>
      <c r="AK53">
        <v>0.7</v>
      </c>
      <c r="AQ53">
        <v>8.07</v>
      </c>
      <c r="AR53">
        <v>29.6</v>
      </c>
      <c r="AW53">
        <v>6.81</v>
      </c>
      <c r="AX53">
        <v>6.81</v>
      </c>
      <c r="AY53">
        <v>44.5</v>
      </c>
      <c r="BC53">
        <v>57.1</v>
      </c>
      <c r="BE53">
        <v>6.94</v>
      </c>
      <c r="BF53">
        <v>1.5</v>
      </c>
      <c r="BG53">
        <v>107</v>
      </c>
      <c r="BH53">
        <v>0.6</v>
      </c>
      <c r="BI53">
        <v>0.98</v>
      </c>
      <c r="BJ53">
        <v>0.98</v>
      </c>
      <c r="BL53">
        <v>6.09</v>
      </c>
      <c r="BM53">
        <v>0.82</v>
      </c>
      <c r="BO53">
        <v>0.7</v>
      </c>
      <c r="BP53">
        <v>1.76</v>
      </c>
      <c r="BQ53">
        <v>1.76</v>
      </c>
      <c r="BR53">
        <v>1.76</v>
      </c>
      <c r="BS53">
        <v>381</v>
      </c>
      <c r="BT53">
        <v>1.7</v>
      </c>
      <c r="BU53">
        <v>43.2</v>
      </c>
      <c r="BV53">
        <v>4.59</v>
      </c>
      <c r="BX53">
        <v>168</v>
      </c>
    </row>
    <row r="54" spans="1:76" x14ac:dyDescent="0.25">
      <c r="A54" t="s">
        <v>292</v>
      </c>
      <c r="B54" t="s">
        <v>119</v>
      </c>
      <c r="C54" t="s">
        <v>274</v>
      </c>
      <c r="D54" t="s">
        <v>275</v>
      </c>
      <c r="E54" s="61">
        <v>45278</v>
      </c>
      <c r="F54" s="61">
        <v>45330</v>
      </c>
      <c r="K54">
        <v>68.599999999999994</v>
      </c>
      <c r="P54">
        <v>28.4</v>
      </c>
      <c r="Q54">
        <v>28.4</v>
      </c>
      <c r="S54">
        <v>217</v>
      </c>
      <c r="T54">
        <v>1.06</v>
      </c>
      <c r="V54">
        <v>2.48</v>
      </c>
      <c r="W54">
        <v>1.82</v>
      </c>
      <c r="X54">
        <v>0.57999999999999996</v>
      </c>
      <c r="AA54">
        <v>22.1</v>
      </c>
      <c r="AB54">
        <v>2.4500000000000002</v>
      </c>
      <c r="AD54">
        <v>6.98</v>
      </c>
      <c r="AF54">
        <v>0.52</v>
      </c>
      <c r="AI54">
        <v>12.1</v>
      </c>
      <c r="AK54">
        <v>0.26</v>
      </c>
      <c r="AQ54">
        <v>12.45</v>
      </c>
      <c r="AR54">
        <v>12.1</v>
      </c>
      <c r="AW54">
        <v>3</v>
      </c>
      <c r="AX54">
        <v>3</v>
      </c>
      <c r="AY54">
        <v>8.1</v>
      </c>
      <c r="BC54">
        <v>55.1</v>
      </c>
      <c r="BE54">
        <v>2.68</v>
      </c>
      <c r="BF54">
        <v>1.8</v>
      </c>
      <c r="BG54">
        <v>12.7</v>
      </c>
      <c r="BH54">
        <v>0.8</v>
      </c>
      <c r="BI54">
        <v>0.42</v>
      </c>
      <c r="BJ54">
        <v>0.42</v>
      </c>
      <c r="BL54">
        <v>9.61</v>
      </c>
      <c r="BM54">
        <v>0.89</v>
      </c>
      <c r="BO54">
        <v>0.25</v>
      </c>
      <c r="BP54">
        <v>2.1</v>
      </c>
      <c r="BQ54">
        <v>2.1</v>
      </c>
      <c r="BR54">
        <v>2.1</v>
      </c>
      <c r="BS54">
        <v>845</v>
      </c>
      <c r="BT54">
        <v>2.5</v>
      </c>
      <c r="BU54">
        <v>16.2</v>
      </c>
      <c r="BV54">
        <v>1.5</v>
      </c>
      <c r="BX54">
        <v>260</v>
      </c>
    </row>
    <row r="55" spans="1:76" x14ac:dyDescent="0.25">
      <c r="A55" t="s">
        <v>293</v>
      </c>
      <c r="B55" t="s">
        <v>119</v>
      </c>
      <c r="C55" t="s">
        <v>274</v>
      </c>
      <c r="D55" t="s">
        <v>275</v>
      </c>
      <c r="E55" s="61">
        <v>45278</v>
      </c>
      <c r="F55" s="61">
        <v>45330</v>
      </c>
      <c r="K55">
        <v>178.5</v>
      </c>
      <c r="P55">
        <v>34.299999999999997</v>
      </c>
      <c r="Q55">
        <v>34.299999999999997</v>
      </c>
      <c r="S55">
        <v>135</v>
      </c>
      <c r="T55">
        <v>0.95</v>
      </c>
      <c r="V55">
        <v>3.31</v>
      </c>
      <c r="W55">
        <v>2.27</v>
      </c>
      <c r="X55">
        <v>0.6</v>
      </c>
      <c r="AA55">
        <v>23.6</v>
      </c>
      <c r="AB55">
        <v>3.12</v>
      </c>
      <c r="AD55">
        <v>5.46</v>
      </c>
      <c r="AF55">
        <v>0.72</v>
      </c>
      <c r="AI55">
        <v>16</v>
      </c>
      <c r="AK55">
        <v>0.31</v>
      </c>
      <c r="AQ55">
        <v>11.6</v>
      </c>
      <c r="AR55">
        <v>14.2</v>
      </c>
      <c r="AW55">
        <v>3.43</v>
      </c>
      <c r="AX55">
        <v>3.43</v>
      </c>
      <c r="AY55">
        <v>8.9</v>
      </c>
      <c r="BC55">
        <v>68.3</v>
      </c>
      <c r="BE55">
        <v>3.01</v>
      </c>
      <c r="BF55">
        <v>2.2999999999999998</v>
      </c>
      <c r="BG55">
        <v>12.5</v>
      </c>
      <c r="BH55">
        <v>0.8</v>
      </c>
      <c r="BI55">
        <v>0.49</v>
      </c>
      <c r="BJ55">
        <v>0.49</v>
      </c>
      <c r="BL55">
        <v>6.57</v>
      </c>
      <c r="BM55">
        <v>0.82</v>
      </c>
      <c r="BO55">
        <v>0.31</v>
      </c>
      <c r="BP55">
        <v>2.09</v>
      </c>
      <c r="BQ55">
        <v>2.09</v>
      </c>
      <c r="BR55">
        <v>2.09</v>
      </c>
      <c r="BS55">
        <v>469</v>
      </c>
      <c r="BT55">
        <v>1.7</v>
      </c>
      <c r="BU55">
        <v>23.1</v>
      </c>
      <c r="BV55">
        <v>2.2000000000000002</v>
      </c>
      <c r="BX55">
        <v>220</v>
      </c>
    </row>
    <row r="56" spans="1:76" x14ac:dyDescent="0.25">
      <c r="A56" t="s">
        <v>294</v>
      </c>
      <c r="B56" t="s">
        <v>119</v>
      </c>
      <c r="C56" t="s">
        <v>274</v>
      </c>
      <c r="D56" t="s">
        <v>275</v>
      </c>
      <c r="E56" s="61">
        <v>45278</v>
      </c>
      <c r="F56" s="61">
        <v>45330</v>
      </c>
      <c r="K56">
        <v>352</v>
      </c>
      <c r="P56">
        <v>1415</v>
      </c>
      <c r="Q56">
        <v>1415</v>
      </c>
      <c r="S56">
        <v>68</v>
      </c>
      <c r="T56">
        <v>1.54</v>
      </c>
      <c r="V56">
        <v>13.05</v>
      </c>
      <c r="W56">
        <v>9</v>
      </c>
      <c r="X56">
        <v>2.95</v>
      </c>
      <c r="AA56">
        <v>23.9</v>
      </c>
      <c r="AB56">
        <v>12.6</v>
      </c>
      <c r="AD56">
        <v>4.8</v>
      </c>
      <c r="AF56">
        <v>2.89</v>
      </c>
      <c r="AI56">
        <v>61.3</v>
      </c>
      <c r="AK56">
        <v>1.3</v>
      </c>
      <c r="AQ56">
        <v>9.76</v>
      </c>
      <c r="AR56">
        <v>59.3</v>
      </c>
      <c r="AW56">
        <v>14.4</v>
      </c>
      <c r="AX56">
        <v>14.4</v>
      </c>
      <c r="AY56">
        <v>15.5</v>
      </c>
      <c r="BC56">
        <v>64.3</v>
      </c>
      <c r="BE56">
        <v>13.05</v>
      </c>
      <c r="BF56">
        <v>2.5</v>
      </c>
      <c r="BG56">
        <v>24</v>
      </c>
      <c r="BH56">
        <v>0.6</v>
      </c>
      <c r="BI56">
        <v>2.09</v>
      </c>
      <c r="BJ56">
        <v>2.09</v>
      </c>
      <c r="BL56">
        <v>6.38</v>
      </c>
      <c r="BM56">
        <v>0.74</v>
      </c>
      <c r="BO56">
        <v>1.24</v>
      </c>
      <c r="BP56">
        <v>1.44</v>
      </c>
      <c r="BQ56">
        <v>1.44</v>
      </c>
      <c r="BR56">
        <v>1.44</v>
      </c>
      <c r="BS56">
        <v>281</v>
      </c>
      <c r="BT56">
        <v>1.3</v>
      </c>
      <c r="BU56">
        <v>94.3</v>
      </c>
      <c r="BV56">
        <v>8.65</v>
      </c>
      <c r="BX56">
        <v>195</v>
      </c>
    </row>
    <row r="57" spans="1:76" x14ac:dyDescent="0.25">
      <c r="A57" t="s">
        <v>295</v>
      </c>
      <c r="B57" t="s">
        <v>119</v>
      </c>
      <c r="C57" t="s">
        <v>274</v>
      </c>
      <c r="D57" t="s">
        <v>275</v>
      </c>
      <c r="E57" s="61">
        <v>45278</v>
      </c>
      <c r="F57" s="61">
        <v>45330</v>
      </c>
      <c r="K57">
        <v>1030</v>
      </c>
      <c r="P57">
        <v>816</v>
      </c>
      <c r="Q57">
        <v>816</v>
      </c>
      <c r="S57">
        <v>66</v>
      </c>
      <c r="T57">
        <v>3.73</v>
      </c>
      <c r="V57">
        <v>16.600000000000001</v>
      </c>
      <c r="W57">
        <v>11.35</v>
      </c>
      <c r="X57">
        <v>4.7300000000000004</v>
      </c>
      <c r="AA57">
        <v>26.2</v>
      </c>
      <c r="AB57">
        <v>17</v>
      </c>
      <c r="AD57">
        <v>4.45</v>
      </c>
      <c r="AF57">
        <v>3.69</v>
      </c>
      <c r="AI57">
        <v>80.099999999999994</v>
      </c>
      <c r="AK57">
        <v>1.68</v>
      </c>
      <c r="AQ57">
        <v>9.59</v>
      </c>
      <c r="AR57">
        <v>90.4</v>
      </c>
      <c r="AW57">
        <v>22.4</v>
      </c>
      <c r="AX57">
        <v>22.4</v>
      </c>
      <c r="AY57">
        <v>31.5</v>
      </c>
      <c r="BC57">
        <v>67.900000000000006</v>
      </c>
      <c r="BE57">
        <v>21</v>
      </c>
      <c r="BF57">
        <v>2.2000000000000002</v>
      </c>
      <c r="BG57">
        <v>23.5</v>
      </c>
      <c r="BH57">
        <v>0.6</v>
      </c>
      <c r="BI57">
        <v>2.84</v>
      </c>
      <c r="BJ57">
        <v>2.84</v>
      </c>
      <c r="BL57">
        <v>6.27</v>
      </c>
      <c r="BM57">
        <v>0.96</v>
      </c>
      <c r="BO57">
        <v>1.72</v>
      </c>
      <c r="BP57">
        <v>1.54</v>
      </c>
      <c r="BQ57">
        <v>1.54</v>
      </c>
      <c r="BR57">
        <v>1.54</v>
      </c>
      <c r="BS57">
        <v>383</v>
      </c>
      <c r="BT57">
        <v>1.8</v>
      </c>
      <c r="BU57">
        <v>97</v>
      </c>
      <c r="BV57">
        <v>11.5</v>
      </c>
      <c r="BX57">
        <v>189</v>
      </c>
    </row>
    <row r="58" spans="1:76" x14ac:dyDescent="0.25">
      <c r="A58" t="s">
        <v>296</v>
      </c>
      <c r="B58" t="s">
        <v>119</v>
      </c>
      <c r="C58" t="s">
        <v>274</v>
      </c>
      <c r="D58" t="s">
        <v>275</v>
      </c>
      <c r="E58" s="61">
        <v>45278</v>
      </c>
      <c r="F58" s="61">
        <v>45330</v>
      </c>
      <c r="K58">
        <v>575</v>
      </c>
      <c r="P58">
        <v>172.5</v>
      </c>
      <c r="Q58">
        <v>172.5</v>
      </c>
      <c r="S58">
        <v>79</v>
      </c>
      <c r="T58">
        <v>2.27</v>
      </c>
      <c r="V58">
        <v>13.5</v>
      </c>
      <c r="W58">
        <v>8.91</v>
      </c>
      <c r="X58">
        <v>3.72</v>
      </c>
      <c r="AA58">
        <v>25.7</v>
      </c>
      <c r="AB58">
        <v>13.65</v>
      </c>
      <c r="AD58">
        <v>4.1500000000000004</v>
      </c>
      <c r="AF58">
        <v>2.86</v>
      </c>
      <c r="AI58">
        <v>55.7</v>
      </c>
      <c r="AK58">
        <v>1.34</v>
      </c>
      <c r="AQ58">
        <v>7.63</v>
      </c>
      <c r="AR58">
        <v>69.2</v>
      </c>
      <c r="AW58">
        <v>16.600000000000001</v>
      </c>
      <c r="AX58">
        <v>16.600000000000001</v>
      </c>
      <c r="AY58">
        <v>23.1</v>
      </c>
      <c r="BC58">
        <v>66.599999999999994</v>
      </c>
      <c r="BE58">
        <v>16.3</v>
      </c>
      <c r="BF58">
        <v>1.6</v>
      </c>
      <c r="BG58">
        <v>21.6</v>
      </c>
      <c r="BH58">
        <v>0.5</v>
      </c>
      <c r="BI58">
        <v>2.29</v>
      </c>
      <c r="BJ58">
        <v>2.29</v>
      </c>
      <c r="BL58">
        <v>5.3</v>
      </c>
      <c r="BM58">
        <v>0.65</v>
      </c>
      <c r="BO58">
        <v>1.28</v>
      </c>
      <c r="BP58">
        <v>1.07</v>
      </c>
      <c r="BQ58">
        <v>1.07</v>
      </c>
      <c r="BR58">
        <v>1.07</v>
      </c>
      <c r="BS58">
        <v>271</v>
      </c>
      <c r="BT58">
        <v>1.2</v>
      </c>
      <c r="BU58">
        <v>67.2</v>
      </c>
      <c r="BV58">
        <v>9.24</v>
      </c>
      <c r="BX58">
        <v>157</v>
      </c>
    </row>
    <row r="59" spans="1:76" x14ac:dyDescent="0.25">
      <c r="A59" t="s">
        <v>297</v>
      </c>
      <c r="B59" t="s">
        <v>119</v>
      </c>
      <c r="C59" t="s">
        <v>274</v>
      </c>
      <c r="D59" t="s">
        <v>275</v>
      </c>
      <c r="E59" s="61">
        <v>45278</v>
      </c>
      <c r="F59" s="61">
        <v>45330</v>
      </c>
      <c r="K59">
        <v>307</v>
      </c>
      <c r="P59">
        <v>100.5</v>
      </c>
      <c r="Q59">
        <v>100.5</v>
      </c>
      <c r="S59">
        <v>66</v>
      </c>
      <c r="T59">
        <v>2.76</v>
      </c>
      <c r="V59">
        <v>14.8</v>
      </c>
      <c r="W59">
        <v>10.1</v>
      </c>
      <c r="X59">
        <v>3.8</v>
      </c>
      <c r="AA59">
        <v>23.8</v>
      </c>
      <c r="AB59">
        <v>15.35</v>
      </c>
      <c r="AD59">
        <v>3.99</v>
      </c>
      <c r="AF59">
        <v>3.29</v>
      </c>
      <c r="AI59">
        <v>61.1</v>
      </c>
      <c r="AK59">
        <v>1.62</v>
      </c>
      <c r="AQ59">
        <v>7.44</v>
      </c>
      <c r="AR59">
        <v>70.099999999999994</v>
      </c>
      <c r="AW59">
        <v>17.100000000000001</v>
      </c>
      <c r="AX59">
        <v>17.100000000000001</v>
      </c>
      <c r="AY59">
        <v>27.2</v>
      </c>
      <c r="BC59">
        <v>59.9</v>
      </c>
      <c r="BE59">
        <v>17.95</v>
      </c>
      <c r="BF59">
        <v>1.9</v>
      </c>
      <c r="BG59">
        <v>25.3</v>
      </c>
      <c r="BH59">
        <v>0.5</v>
      </c>
      <c r="BI59">
        <v>2.52</v>
      </c>
      <c r="BJ59">
        <v>2.52</v>
      </c>
      <c r="BL59">
        <v>5.67</v>
      </c>
      <c r="BM59">
        <v>0.61</v>
      </c>
      <c r="BO59">
        <v>1.34</v>
      </c>
      <c r="BP59">
        <v>1.2</v>
      </c>
      <c r="BQ59">
        <v>1.2</v>
      </c>
      <c r="BR59">
        <v>1.2</v>
      </c>
      <c r="BS59">
        <v>242</v>
      </c>
      <c r="BT59">
        <v>1.1000000000000001</v>
      </c>
      <c r="BU59">
        <v>96.5</v>
      </c>
      <c r="BV59">
        <v>9.83</v>
      </c>
      <c r="BX59">
        <v>160</v>
      </c>
    </row>
    <row r="60" spans="1:76" x14ac:dyDescent="0.25">
      <c r="A60" t="s">
        <v>298</v>
      </c>
      <c r="B60" t="s">
        <v>119</v>
      </c>
      <c r="C60" t="s">
        <v>274</v>
      </c>
      <c r="D60" t="s">
        <v>275</v>
      </c>
      <c r="E60" s="61">
        <v>45278</v>
      </c>
      <c r="F60" s="61">
        <v>45330</v>
      </c>
      <c r="K60">
        <v>344</v>
      </c>
      <c r="P60">
        <v>51.6</v>
      </c>
      <c r="Q60">
        <v>51.6</v>
      </c>
      <c r="S60">
        <v>112</v>
      </c>
      <c r="T60">
        <v>3.37</v>
      </c>
      <c r="V60">
        <v>14.65</v>
      </c>
      <c r="W60">
        <v>10.050000000000001</v>
      </c>
      <c r="X60">
        <v>3.76</v>
      </c>
      <c r="AA60">
        <v>25.2</v>
      </c>
      <c r="AB60">
        <v>14.65</v>
      </c>
      <c r="AD60">
        <v>3.85</v>
      </c>
      <c r="AF60">
        <v>3.22</v>
      </c>
      <c r="AI60">
        <v>52.9</v>
      </c>
      <c r="AK60">
        <v>1.58</v>
      </c>
      <c r="AQ60">
        <v>6</v>
      </c>
      <c r="AR60">
        <v>64.5</v>
      </c>
      <c r="AW60">
        <v>15.7</v>
      </c>
      <c r="AX60">
        <v>15.7</v>
      </c>
      <c r="AY60">
        <v>36.299999999999997</v>
      </c>
      <c r="BC60">
        <v>59.2</v>
      </c>
      <c r="BE60">
        <v>15.35</v>
      </c>
      <c r="BF60">
        <v>1.6</v>
      </c>
      <c r="BG60">
        <v>26.8</v>
      </c>
      <c r="BH60">
        <v>0.4</v>
      </c>
      <c r="BI60">
        <v>2.41</v>
      </c>
      <c r="BJ60">
        <v>2.41</v>
      </c>
      <c r="BL60">
        <v>4.84</v>
      </c>
      <c r="BM60">
        <v>0.53</v>
      </c>
      <c r="BO60">
        <v>1.44</v>
      </c>
      <c r="BP60">
        <v>1.0900000000000001</v>
      </c>
      <c r="BQ60">
        <v>1.0900000000000001</v>
      </c>
      <c r="BR60">
        <v>1.0900000000000001</v>
      </c>
      <c r="BS60">
        <v>248</v>
      </c>
      <c r="BT60">
        <v>1</v>
      </c>
      <c r="BU60">
        <v>79.2</v>
      </c>
      <c r="BV60">
        <v>9.4700000000000006</v>
      </c>
      <c r="BX60">
        <v>139</v>
      </c>
    </row>
    <row r="61" spans="1:76" x14ac:dyDescent="0.25">
      <c r="A61" t="s">
        <v>299</v>
      </c>
      <c r="B61" t="s">
        <v>119</v>
      </c>
      <c r="C61" t="s">
        <v>274</v>
      </c>
      <c r="D61" t="s">
        <v>275</v>
      </c>
      <c r="E61" s="61">
        <v>45278</v>
      </c>
      <c r="F61" s="61">
        <v>45330</v>
      </c>
      <c r="K61">
        <v>390</v>
      </c>
      <c r="P61">
        <v>52.7</v>
      </c>
      <c r="Q61">
        <v>52.7</v>
      </c>
      <c r="S61">
        <v>109</v>
      </c>
      <c r="T61">
        <v>2.93</v>
      </c>
      <c r="V61">
        <v>14.45</v>
      </c>
      <c r="W61">
        <v>9.76</v>
      </c>
      <c r="X61">
        <v>3.49</v>
      </c>
      <c r="AA61">
        <v>24.6</v>
      </c>
      <c r="AB61">
        <v>14.2</v>
      </c>
      <c r="AD61">
        <v>3.54</v>
      </c>
      <c r="AF61">
        <v>3.18</v>
      </c>
      <c r="AI61">
        <v>50.4</v>
      </c>
      <c r="AK61">
        <v>1.45</v>
      </c>
      <c r="AQ61">
        <v>6.35</v>
      </c>
      <c r="AR61">
        <v>61.3</v>
      </c>
      <c r="AW61">
        <v>14.75</v>
      </c>
      <c r="AX61">
        <v>14.75</v>
      </c>
      <c r="AY61">
        <v>38.799999999999997</v>
      </c>
      <c r="BC61">
        <v>62.2</v>
      </c>
      <c r="BE61">
        <v>15.4</v>
      </c>
      <c r="BF61">
        <v>1.6</v>
      </c>
      <c r="BG61">
        <v>24.7</v>
      </c>
      <c r="BH61">
        <v>0.4</v>
      </c>
      <c r="BI61">
        <v>2.42</v>
      </c>
      <c r="BJ61">
        <v>2.42</v>
      </c>
      <c r="BL61">
        <v>4.9400000000000004</v>
      </c>
      <c r="BM61">
        <v>0.54</v>
      </c>
      <c r="BO61">
        <v>1.44</v>
      </c>
      <c r="BP61">
        <v>1.1000000000000001</v>
      </c>
      <c r="BQ61">
        <v>1.1000000000000001</v>
      </c>
      <c r="BR61">
        <v>1.1000000000000001</v>
      </c>
      <c r="BS61">
        <v>236</v>
      </c>
      <c r="BT61">
        <v>0.8</v>
      </c>
      <c r="BU61">
        <v>72.599999999999994</v>
      </c>
      <c r="BV61">
        <v>10.199999999999999</v>
      </c>
      <c r="BX61">
        <v>137</v>
      </c>
    </row>
    <row r="62" spans="1:76" x14ac:dyDescent="0.25">
      <c r="A62" t="s">
        <v>300</v>
      </c>
      <c r="B62" t="s">
        <v>119</v>
      </c>
      <c r="C62" t="s">
        <v>274</v>
      </c>
      <c r="D62" t="s">
        <v>275</v>
      </c>
      <c r="E62" s="61">
        <v>45278</v>
      </c>
      <c r="F62" s="61">
        <v>45330</v>
      </c>
      <c r="K62">
        <v>350</v>
      </c>
      <c r="P62">
        <v>58.6</v>
      </c>
      <c r="Q62">
        <v>58.6</v>
      </c>
      <c r="S62">
        <v>109</v>
      </c>
      <c r="T62">
        <v>2.3199999999999998</v>
      </c>
      <c r="V62">
        <v>14.9</v>
      </c>
      <c r="W62">
        <v>10.3</v>
      </c>
      <c r="X62">
        <v>3.79</v>
      </c>
      <c r="AA62">
        <v>22</v>
      </c>
      <c r="AB62">
        <v>14.6</v>
      </c>
      <c r="AD62">
        <v>3.15</v>
      </c>
      <c r="AF62">
        <v>3.06</v>
      </c>
      <c r="AI62">
        <v>61.6</v>
      </c>
      <c r="AK62">
        <v>1.54</v>
      </c>
      <c r="AQ62">
        <v>5.73</v>
      </c>
      <c r="AR62">
        <v>71.2</v>
      </c>
      <c r="AW62">
        <v>17.350000000000001</v>
      </c>
      <c r="AX62">
        <v>17.350000000000001</v>
      </c>
      <c r="AY62">
        <v>36.1</v>
      </c>
      <c r="BC62">
        <v>62.1</v>
      </c>
      <c r="BE62">
        <v>16.850000000000001</v>
      </c>
      <c r="BF62">
        <v>1.1000000000000001</v>
      </c>
      <c r="BG62">
        <v>26.2</v>
      </c>
      <c r="BH62">
        <v>0.4</v>
      </c>
      <c r="BI62">
        <v>2.4900000000000002</v>
      </c>
      <c r="BJ62">
        <v>2.4900000000000002</v>
      </c>
      <c r="BL62">
        <v>4.24</v>
      </c>
      <c r="BM62">
        <v>0.53</v>
      </c>
      <c r="BO62">
        <v>1.39</v>
      </c>
      <c r="BP62">
        <v>0.87</v>
      </c>
      <c r="BQ62">
        <v>0.87</v>
      </c>
      <c r="BR62">
        <v>0.87</v>
      </c>
      <c r="BS62">
        <v>218</v>
      </c>
      <c r="BT62">
        <v>1</v>
      </c>
      <c r="BU62">
        <v>83.7</v>
      </c>
      <c r="BV62">
        <v>9.3699999999999992</v>
      </c>
      <c r="BX62">
        <v>121</v>
      </c>
    </row>
    <row r="63" spans="1:76" x14ac:dyDescent="0.25">
      <c r="A63" t="s">
        <v>301</v>
      </c>
      <c r="B63" t="s">
        <v>119</v>
      </c>
      <c r="C63" t="s">
        <v>274</v>
      </c>
      <c r="D63" t="s">
        <v>275</v>
      </c>
      <c r="E63" s="61">
        <v>45278</v>
      </c>
      <c r="F63" s="61">
        <v>45330</v>
      </c>
      <c r="K63">
        <v>320</v>
      </c>
      <c r="P63">
        <v>50.4</v>
      </c>
      <c r="Q63">
        <v>50.4</v>
      </c>
      <c r="S63">
        <v>89</v>
      </c>
      <c r="T63">
        <v>2.54</v>
      </c>
      <c r="V63">
        <v>14.55</v>
      </c>
      <c r="W63">
        <v>9.77</v>
      </c>
      <c r="X63">
        <v>3.89</v>
      </c>
      <c r="AA63">
        <v>22.7</v>
      </c>
      <c r="AB63">
        <v>15.8</v>
      </c>
      <c r="AD63">
        <v>3.24</v>
      </c>
      <c r="AF63">
        <v>3.17</v>
      </c>
      <c r="AI63">
        <v>71.5</v>
      </c>
      <c r="AK63">
        <v>1.45</v>
      </c>
      <c r="AQ63">
        <v>6.42</v>
      </c>
      <c r="AR63">
        <v>82.1</v>
      </c>
      <c r="AW63">
        <v>19.649999999999999</v>
      </c>
      <c r="AX63">
        <v>19.649999999999999</v>
      </c>
      <c r="AY63">
        <v>43.1</v>
      </c>
      <c r="BC63">
        <v>57.2</v>
      </c>
      <c r="BE63">
        <v>18.100000000000001</v>
      </c>
      <c r="BF63">
        <v>1.4</v>
      </c>
      <c r="BG63">
        <v>24.9</v>
      </c>
      <c r="BH63">
        <v>0.4</v>
      </c>
      <c r="BI63">
        <v>2.4500000000000002</v>
      </c>
      <c r="BJ63">
        <v>2.4500000000000002</v>
      </c>
      <c r="BL63">
        <v>4.34</v>
      </c>
      <c r="BM63">
        <v>0.56999999999999995</v>
      </c>
      <c r="BO63">
        <v>1.26</v>
      </c>
      <c r="BP63">
        <v>0.98</v>
      </c>
      <c r="BQ63">
        <v>0.98</v>
      </c>
      <c r="BR63">
        <v>0.98</v>
      </c>
      <c r="BS63">
        <v>205</v>
      </c>
      <c r="BT63">
        <v>0.8</v>
      </c>
      <c r="BU63">
        <v>83.5</v>
      </c>
      <c r="BV63">
        <v>8.7899999999999991</v>
      </c>
      <c r="BX63">
        <v>130</v>
      </c>
    </row>
    <row r="64" spans="1:76" x14ac:dyDescent="0.25">
      <c r="A64" t="s">
        <v>302</v>
      </c>
      <c r="B64" t="s">
        <v>119</v>
      </c>
      <c r="C64" t="s">
        <v>274</v>
      </c>
      <c r="D64" t="s">
        <v>275</v>
      </c>
      <c r="E64" s="61">
        <v>45278</v>
      </c>
      <c r="F64" s="61">
        <v>45330</v>
      </c>
      <c r="K64">
        <v>262</v>
      </c>
      <c r="P64">
        <v>44.9</v>
      </c>
      <c r="Q64">
        <v>44.9</v>
      </c>
      <c r="S64">
        <v>106</v>
      </c>
      <c r="T64">
        <v>2.31</v>
      </c>
      <c r="V64">
        <v>11.8</v>
      </c>
      <c r="W64">
        <v>8.44</v>
      </c>
      <c r="X64">
        <v>3.47</v>
      </c>
      <c r="AA64">
        <v>22</v>
      </c>
      <c r="AB64">
        <v>14.2</v>
      </c>
      <c r="AD64">
        <v>2.86</v>
      </c>
      <c r="AF64">
        <v>2.62</v>
      </c>
      <c r="AI64">
        <v>69.599999999999994</v>
      </c>
      <c r="AK64">
        <v>1.1200000000000001</v>
      </c>
      <c r="AQ64">
        <v>5.54</v>
      </c>
      <c r="AR64">
        <v>74.2</v>
      </c>
      <c r="AW64">
        <v>18.55</v>
      </c>
      <c r="AX64">
        <v>18.55</v>
      </c>
      <c r="AY64">
        <v>43.9</v>
      </c>
      <c r="BC64">
        <v>62.2</v>
      </c>
      <c r="BE64">
        <v>15.15</v>
      </c>
      <c r="BF64">
        <v>1.2</v>
      </c>
      <c r="BG64">
        <v>25.4</v>
      </c>
      <c r="BH64">
        <v>0.3</v>
      </c>
      <c r="BI64">
        <v>2.14</v>
      </c>
      <c r="BJ64">
        <v>2.14</v>
      </c>
      <c r="BL64">
        <v>3.79</v>
      </c>
      <c r="BM64">
        <v>0.47</v>
      </c>
      <c r="BO64">
        <v>1.1200000000000001</v>
      </c>
      <c r="BP64">
        <v>0.74</v>
      </c>
      <c r="BQ64">
        <v>0.74</v>
      </c>
      <c r="BR64">
        <v>0.74</v>
      </c>
      <c r="BS64">
        <v>217</v>
      </c>
      <c r="BT64">
        <v>0.9</v>
      </c>
      <c r="BU64">
        <v>79.3</v>
      </c>
      <c r="BV64">
        <v>7.29</v>
      </c>
      <c r="BX64">
        <v>114</v>
      </c>
    </row>
    <row r="65" spans="1:76" x14ac:dyDescent="0.25">
      <c r="A65" t="s">
        <v>303</v>
      </c>
      <c r="B65" t="s">
        <v>119</v>
      </c>
      <c r="C65" t="s">
        <v>274</v>
      </c>
      <c r="D65" t="s">
        <v>275</v>
      </c>
      <c r="E65" s="61">
        <v>45278</v>
      </c>
      <c r="F65" s="61">
        <v>45330</v>
      </c>
      <c r="K65">
        <v>252</v>
      </c>
      <c r="P65">
        <v>41.1</v>
      </c>
      <c r="Q65">
        <v>41.1</v>
      </c>
      <c r="S65">
        <v>106</v>
      </c>
      <c r="T65">
        <v>1.93</v>
      </c>
      <c r="V65">
        <v>12.7</v>
      </c>
      <c r="W65">
        <v>8.34</v>
      </c>
      <c r="X65">
        <v>3.38</v>
      </c>
      <c r="AA65">
        <v>21.8</v>
      </c>
      <c r="AB65">
        <v>14.3</v>
      </c>
      <c r="AD65">
        <v>2.98</v>
      </c>
      <c r="AF65">
        <v>2.72</v>
      </c>
      <c r="AI65">
        <v>60.6</v>
      </c>
      <c r="AK65">
        <v>1.18</v>
      </c>
      <c r="AQ65">
        <v>5.58</v>
      </c>
      <c r="AR65">
        <v>68</v>
      </c>
      <c r="AW65">
        <v>17</v>
      </c>
      <c r="AX65">
        <v>17</v>
      </c>
      <c r="AY65">
        <v>48.9</v>
      </c>
      <c r="BC65">
        <v>56.5</v>
      </c>
      <c r="BE65">
        <v>14.45</v>
      </c>
      <c r="BF65">
        <v>1</v>
      </c>
      <c r="BG65">
        <v>25.5</v>
      </c>
      <c r="BH65">
        <v>0.4</v>
      </c>
      <c r="BI65">
        <v>2.09</v>
      </c>
      <c r="BJ65">
        <v>2.09</v>
      </c>
      <c r="BL65">
        <v>3.73</v>
      </c>
      <c r="BM65">
        <v>0.47</v>
      </c>
      <c r="BO65">
        <v>1.1499999999999999</v>
      </c>
      <c r="BP65">
        <v>0.75</v>
      </c>
      <c r="BQ65">
        <v>0.75</v>
      </c>
      <c r="BR65">
        <v>0.75</v>
      </c>
      <c r="BS65">
        <v>199</v>
      </c>
      <c r="BT65">
        <v>0.8</v>
      </c>
      <c r="BU65">
        <v>71.099999999999994</v>
      </c>
      <c r="BV65">
        <v>7.79</v>
      </c>
      <c r="BX65">
        <v>111</v>
      </c>
    </row>
    <row r="66" spans="1:76" x14ac:dyDescent="0.25">
      <c r="A66" t="s">
        <v>304</v>
      </c>
      <c r="B66" t="s">
        <v>119</v>
      </c>
      <c r="C66" t="s">
        <v>274</v>
      </c>
      <c r="D66" t="s">
        <v>275</v>
      </c>
      <c r="E66" s="61">
        <v>45278</v>
      </c>
      <c r="F66" s="61">
        <v>45330</v>
      </c>
      <c r="K66">
        <v>276</v>
      </c>
      <c r="P66">
        <v>36</v>
      </c>
      <c r="Q66">
        <v>36</v>
      </c>
      <c r="S66">
        <v>124</v>
      </c>
      <c r="T66">
        <v>2.4500000000000002</v>
      </c>
      <c r="V66">
        <v>13.95</v>
      </c>
      <c r="W66">
        <v>9.0500000000000007</v>
      </c>
      <c r="X66">
        <v>3.33</v>
      </c>
      <c r="AA66">
        <v>22.6</v>
      </c>
      <c r="AB66">
        <v>14.2</v>
      </c>
      <c r="AD66">
        <v>3.03</v>
      </c>
      <c r="AF66">
        <v>2.91</v>
      </c>
      <c r="AI66">
        <v>59</v>
      </c>
      <c r="AK66">
        <v>1.34</v>
      </c>
      <c r="AQ66">
        <v>5.07</v>
      </c>
      <c r="AR66">
        <v>65.099999999999994</v>
      </c>
      <c r="AW66">
        <v>15.95</v>
      </c>
      <c r="AX66">
        <v>15.95</v>
      </c>
      <c r="AY66">
        <v>50</v>
      </c>
      <c r="BC66">
        <v>61.1</v>
      </c>
      <c r="BE66">
        <v>14.6</v>
      </c>
      <c r="BF66">
        <v>1.3</v>
      </c>
      <c r="BG66">
        <v>37.200000000000003</v>
      </c>
      <c r="BH66">
        <v>0.4</v>
      </c>
      <c r="BI66">
        <v>2.33</v>
      </c>
      <c r="BJ66">
        <v>2.33</v>
      </c>
      <c r="BL66">
        <v>3.8</v>
      </c>
      <c r="BM66">
        <v>0.46</v>
      </c>
      <c r="BO66">
        <v>1.34</v>
      </c>
      <c r="BP66">
        <v>0.86</v>
      </c>
      <c r="BQ66">
        <v>0.86</v>
      </c>
      <c r="BR66">
        <v>0.86</v>
      </c>
      <c r="BS66">
        <v>251</v>
      </c>
      <c r="BT66">
        <v>1.2</v>
      </c>
      <c r="BU66">
        <v>71.3</v>
      </c>
      <c r="BV66">
        <v>8.7100000000000009</v>
      </c>
      <c r="BX66">
        <v>112</v>
      </c>
    </row>
    <row r="67" spans="1:76" x14ac:dyDescent="0.25">
      <c r="A67" t="s">
        <v>305</v>
      </c>
      <c r="B67" t="s">
        <v>119</v>
      </c>
      <c r="C67" t="s">
        <v>274</v>
      </c>
      <c r="D67" t="s">
        <v>275</v>
      </c>
      <c r="E67" s="61">
        <v>45278</v>
      </c>
      <c r="F67" s="61">
        <v>45330</v>
      </c>
      <c r="K67">
        <v>377</v>
      </c>
      <c r="P67">
        <v>33.4</v>
      </c>
      <c r="Q67">
        <v>33.4</v>
      </c>
      <c r="S67">
        <v>123</v>
      </c>
      <c r="T67">
        <v>2.41</v>
      </c>
      <c r="V67">
        <v>13.8</v>
      </c>
      <c r="W67">
        <v>10</v>
      </c>
      <c r="X67">
        <v>3.23</v>
      </c>
      <c r="AA67">
        <v>23.7</v>
      </c>
      <c r="AB67">
        <v>14.5</v>
      </c>
      <c r="AD67">
        <v>3.08</v>
      </c>
      <c r="AF67">
        <v>3.03</v>
      </c>
      <c r="AI67">
        <v>51.8</v>
      </c>
      <c r="AK67">
        <v>1.38</v>
      </c>
      <c r="AQ67">
        <v>4.8499999999999996</v>
      </c>
      <c r="AR67">
        <v>55.7</v>
      </c>
      <c r="AW67">
        <v>13.2</v>
      </c>
      <c r="AX67">
        <v>13.2</v>
      </c>
      <c r="AY67">
        <v>51.9</v>
      </c>
      <c r="BC67">
        <v>61.1</v>
      </c>
      <c r="BE67">
        <v>12.45</v>
      </c>
      <c r="BF67">
        <v>1.2</v>
      </c>
      <c r="BG67">
        <v>52</v>
      </c>
      <c r="BH67">
        <v>0.4</v>
      </c>
      <c r="BI67">
        <v>2.34</v>
      </c>
      <c r="BJ67">
        <v>2.34</v>
      </c>
      <c r="BL67">
        <v>3.5</v>
      </c>
      <c r="BM67">
        <v>0.44</v>
      </c>
      <c r="BO67">
        <v>1.3</v>
      </c>
      <c r="BP67">
        <v>1.03</v>
      </c>
      <c r="BQ67">
        <v>1.03</v>
      </c>
      <c r="BR67">
        <v>1.03</v>
      </c>
      <c r="BS67">
        <v>296</v>
      </c>
      <c r="BT67">
        <v>1.7</v>
      </c>
      <c r="BU67">
        <v>74.900000000000006</v>
      </c>
      <c r="BV67">
        <v>8.34</v>
      </c>
      <c r="BX67">
        <v>113</v>
      </c>
    </row>
    <row r="68" spans="1:76" x14ac:dyDescent="0.25">
      <c r="A68" t="s">
        <v>306</v>
      </c>
      <c r="B68" t="s">
        <v>119</v>
      </c>
      <c r="C68" t="s">
        <v>274</v>
      </c>
      <c r="D68" t="s">
        <v>275</v>
      </c>
      <c r="E68" s="61">
        <v>45278</v>
      </c>
      <c r="F68" s="61">
        <v>45330</v>
      </c>
      <c r="K68">
        <v>340</v>
      </c>
      <c r="P68">
        <v>33.4</v>
      </c>
      <c r="Q68">
        <v>33.4</v>
      </c>
      <c r="S68">
        <v>90</v>
      </c>
      <c r="T68">
        <v>2.2999999999999998</v>
      </c>
      <c r="V68">
        <v>17.149999999999999</v>
      </c>
      <c r="W68">
        <v>12.45</v>
      </c>
      <c r="X68">
        <v>3.78</v>
      </c>
      <c r="AA68">
        <v>20</v>
      </c>
      <c r="AB68">
        <v>20.8</v>
      </c>
      <c r="AD68">
        <v>3</v>
      </c>
      <c r="AF68">
        <v>4.16</v>
      </c>
      <c r="AI68">
        <v>98.3</v>
      </c>
      <c r="AK68">
        <v>1.52</v>
      </c>
      <c r="AQ68">
        <v>4.78</v>
      </c>
      <c r="AR68">
        <v>68.5</v>
      </c>
      <c r="AW68">
        <v>16.100000000000001</v>
      </c>
      <c r="AX68">
        <v>16.100000000000001</v>
      </c>
      <c r="AY68">
        <v>48.7</v>
      </c>
      <c r="BC68">
        <v>52.2</v>
      </c>
      <c r="BE68">
        <v>14.05</v>
      </c>
      <c r="BF68">
        <v>1.1000000000000001</v>
      </c>
      <c r="BG68">
        <v>31</v>
      </c>
      <c r="BH68">
        <v>0.3</v>
      </c>
      <c r="BI68">
        <v>2.8</v>
      </c>
      <c r="BJ68">
        <v>2.8</v>
      </c>
      <c r="BL68">
        <v>3.63</v>
      </c>
      <c r="BM68">
        <v>0.43</v>
      </c>
      <c r="BO68">
        <v>1.44</v>
      </c>
      <c r="BP68">
        <v>0.98</v>
      </c>
      <c r="BQ68">
        <v>0.98</v>
      </c>
      <c r="BR68">
        <v>0.98</v>
      </c>
      <c r="BS68">
        <v>136</v>
      </c>
      <c r="BT68">
        <v>1.4</v>
      </c>
      <c r="BU68">
        <v>176</v>
      </c>
      <c r="BV68">
        <v>8.93</v>
      </c>
      <c r="BX68">
        <v>105</v>
      </c>
    </row>
    <row r="69" spans="1:76" x14ac:dyDescent="0.25">
      <c r="A69" t="s">
        <v>307</v>
      </c>
      <c r="B69" t="s">
        <v>119</v>
      </c>
      <c r="C69" t="s">
        <v>274</v>
      </c>
      <c r="D69" t="s">
        <v>275</v>
      </c>
      <c r="E69" s="61">
        <v>45278</v>
      </c>
      <c r="F69" s="61">
        <v>45330</v>
      </c>
      <c r="K69">
        <v>242</v>
      </c>
      <c r="P69">
        <v>38</v>
      </c>
      <c r="Q69">
        <v>38</v>
      </c>
      <c r="S69">
        <v>98</v>
      </c>
      <c r="T69">
        <v>2.04</v>
      </c>
      <c r="V69">
        <v>18.350000000000001</v>
      </c>
      <c r="W69">
        <v>13.6</v>
      </c>
      <c r="X69">
        <v>4.01</v>
      </c>
      <c r="AA69">
        <v>18.100000000000001</v>
      </c>
      <c r="AB69">
        <v>20</v>
      </c>
      <c r="AD69">
        <v>2.88</v>
      </c>
      <c r="AF69">
        <v>4.41</v>
      </c>
      <c r="AI69">
        <v>89.1</v>
      </c>
      <c r="AK69">
        <v>1.74</v>
      </c>
      <c r="AQ69">
        <v>4.43</v>
      </c>
      <c r="AR69">
        <v>74.7</v>
      </c>
      <c r="AW69">
        <v>17.100000000000001</v>
      </c>
      <c r="AX69">
        <v>17.100000000000001</v>
      </c>
      <c r="AY69">
        <v>43.8</v>
      </c>
      <c r="BC69">
        <v>52.7</v>
      </c>
      <c r="BE69">
        <v>15.5</v>
      </c>
      <c r="BF69">
        <v>2</v>
      </c>
      <c r="BG69">
        <v>38</v>
      </c>
      <c r="BH69">
        <v>0.4</v>
      </c>
      <c r="BI69">
        <v>3</v>
      </c>
      <c r="BJ69">
        <v>3</v>
      </c>
      <c r="BL69">
        <v>3.61</v>
      </c>
      <c r="BM69">
        <v>0.41</v>
      </c>
      <c r="BO69">
        <v>1.81</v>
      </c>
      <c r="BP69">
        <v>1.05</v>
      </c>
      <c r="BQ69">
        <v>1.05</v>
      </c>
      <c r="BR69">
        <v>1.05</v>
      </c>
      <c r="BS69">
        <v>218</v>
      </c>
      <c r="BT69">
        <v>1.2</v>
      </c>
      <c r="BU69">
        <v>181.5</v>
      </c>
      <c r="BV69">
        <v>10.75</v>
      </c>
      <c r="BX69">
        <v>105</v>
      </c>
    </row>
    <row r="70" spans="1:76" x14ac:dyDescent="0.25">
      <c r="A70" t="s">
        <v>308</v>
      </c>
      <c r="B70" t="s">
        <v>119</v>
      </c>
      <c r="C70" t="s">
        <v>274</v>
      </c>
      <c r="D70" t="s">
        <v>275</v>
      </c>
      <c r="E70" s="61">
        <v>45278</v>
      </c>
      <c r="F70" s="61">
        <v>45330</v>
      </c>
      <c r="K70">
        <v>138</v>
      </c>
      <c r="P70">
        <v>29.3</v>
      </c>
      <c r="Q70">
        <v>29.3</v>
      </c>
      <c r="S70">
        <v>140</v>
      </c>
      <c r="T70">
        <v>1.9</v>
      </c>
      <c r="V70">
        <v>5.24</v>
      </c>
      <c r="W70">
        <v>3.74</v>
      </c>
      <c r="X70">
        <v>1.25</v>
      </c>
      <c r="AA70">
        <v>23.8</v>
      </c>
      <c r="AB70">
        <v>5.46</v>
      </c>
      <c r="AD70">
        <v>4.55</v>
      </c>
      <c r="AF70">
        <v>1.18</v>
      </c>
      <c r="AI70">
        <v>25.6</v>
      </c>
      <c r="AK70">
        <v>0.44</v>
      </c>
      <c r="AQ70">
        <v>8.89</v>
      </c>
      <c r="AR70">
        <v>23.3</v>
      </c>
      <c r="AW70">
        <v>5.75</v>
      </c>
      <c r="AX70">
        <v>5.75</v>
      </c>
      <c r="AY70">
        <v>23.7</v>
      </c>
      <c r="BC70">
        <v>62</v>
      </c>
      <c r="BE70">
        <v>4.9400000000000004</v>
      </c>
      <c r="BF70">
        <v>2.2000000000000002</v>
      </c>
      <c r="BG70">
        <v>34.4</v>
      </c>
      <c r="BH70">
        <v>0.6</v>
      </c>
      <c r="BI70">
        <v>0.88</v>
      </c>
      <c r="BJ70">
        <v>0.88</v>
      </c>
      <c r="BL70">
        <v>6.39</v>
      </c>
      <c r="BM70">
        <v>0.64</v>
      </c>
      <c r="BO70">
        <v>0.47</v>
      </c>
      <c r="BP70">
        <v>1.88</v>
      </c>
      <c r="BQ70">
        <v>1.88</v>
      </c>
      <c r="BR70">
        <v>1.88</v>
      </c>
      <c r="BS70">
        <v>377</v>
      </c>
      <c r="BT70">
        <v>1.5</v>
      </c>
      <c r="BU70">
        <v>38.4</v>
      </c>
      <c r="BV70">
        <v>3.13</v>
      </c>
      <c r="BX70">
        <v>188</v>
      </c>
    </row>
    <row r="71" spans="1:76" x14ac:dyDescent="0.25">
      <c r="A71" t="s">
        <v>309</v>
      </c>
      <c r="B71" t="s">
        <v>119</v>
      </c>
      <c r="C71" t="s">
        <v>274</v>
      </c>
      <c r="D71" t="s">
        <v>275</v>
      </c>
      <c r="E71" s="61">
        <v>45278</v>
      </c>
      <c r="F71" s="61">
        <v>45330</v>
      </c>
      <c r="K71">
        <v>119.5</v>
      </c>
      <c r="P71">
        <v>23.9</v>
      </c>
      <c r="Q71">
        <v>23.9</v>
      </c>
      <c r="S71">
        <v>110</v>
      </c>
      <c r="T71">
        <v>1.45</v>
      </c>
      <c r="V71">
        <v>4.2</v>
      </c>
      <c r="W71">
        <v>2.73</v>
      </c>
      <c r="X71">
        <v>0.98</v>
      </c>
      <c r="AA71">
        <v>21.9</v>
      </c>
      <c r="AB71">
        <v>4.32</v>
      </c>
      <c r="AD71">
        <v>4.28</v>
      </c>
      <c r="AF71">
        <v>0.92</v>
      </c>
      <c r="AI71">
        <v>20.8</v>
      </c>
      <c r="AK71">
        <v>0.39</v>
      </c>
      <c r="AQ71">
        <v>8.92</v>
      </c>
      <c r="AR71">
        <v>19.899999999999999</v>
      </c>
      <c r="AW71">
        <v>4.55</v>
      </c>
      <c r="AX71">
        <v>4.55</v>
      </c>
      <c r="AY71">
        <v>17.600000000000001</v>
      </c>
      <c r="BC71">
        <v>56.7</v>
      </c>
      <c r="BE71">
        <v>4.1900000000000004</v>
      </c>
      <c r="BF71">
        <v>1.8</v>
      </c>
      <c r="BG71">
        <v>25.4</v>
      </c>
      <c r="BH71">
        <v>0.6</v>
      </c>
      <c r="BI71">
        <v>0.7</v>
      </c>
      <c r="BJ71">
        <v>0.7</v>
      </c>
      <c r="BL71">
        <v>6.91</v>
      </c>
      <c r="BM71">
        <v>0.67</v>
      </c>
      <c r="BO71">
        <v>0.4</v>
      </c>
      <c r="BP71">
        <v>2.0499999999999998</v>
      </c>
      <c r="BQ71">
        <v>2.0499999999999998</v>
      </c>
      <c r="BR71">
        <v>2.0499999999999998</v>
      </c>
      <c r="BS71">
        <v>360</v>
      </c>
      <c r="BT71">
        <v>2</v>
      </c>
      <c r="BU71">
        <v>33.4</v>
      </c>
      <c r="BV71">
        <v>2.71</v>
      </c>
      <c r="BX71">
        <v>190</v>
      </c>
    </row>
    <row r="72" spans="1:76" x14ac:dyDescent="0.25">
      <c r="A72" t="s">
        <v>310</v>
      </c>
      <c r="B72" t="s">
        <v>119</v>
      </c>
      <c r="C72" t="s">
        <v>274</v>
      </c>
      <c r="D72" t="s">
        <v>275</v>
      </c>
      <c r="E72" s="61">
        <v>45278</v>
      </c>
      <c r="F72" s="61">
        <v>45330</v>
      </c>
      <c r="K72">
        <v>121.5</v>
      </c>
      <c r="P72">
        <v>25.9</v>
      </c>
      <c r="Q72">
        <v>25.9</v>
      </c>
      <c r="S72">
        <v>136</v>
      </c>
      <c r="T72">
        <v>1.61</v>
      </c>
      <c r="V72">
        <v>4.68</v>
      </c>
      <c r="W72">
        <v>3.01</v>
      </c>
      <c r="X72">
        <v>0.99</v>
      </c>
      <c r="AA72">
        <v>24.5</v>
      </c>
      <c r="AB72">
        <v>4.18</v>
      </c>
      <c r="AD72">
        <v>4.3499999999999996</v>
      </c>
      <c r="AF72">
        <v>1.01</v>
      </c>
      <c r="AI72">
        <v>19.8</v>
      </c>
      <c r="AK72">
        <v>0.4</v>
      </c>
      <c r="AQ72">
        <v>8.69</v>
      </c>
      <c r="AR72">
        <v>19.100000000000001</v>
      </c>
      <c r="AW72">
        <v>4.6399999999999997</v>
      </c>
      <c r="AX72">
        <v>4.6399999999999997</v>
      </c>
      <c r="AY72">
        <v>16.899999999999999</v>
      </c>
      <c r="BC72">
        <v>72.599999999999994</v>
      </c>
      <c r="BE72">
        <v>3.89</v>
      </c>
      <c r="BF72">
        <v>1.8</v>
      </c>
      <c r="BG72">
        <v>24.3</v>
      </c>
      <c r="BH72">
        <v>0.5</v>
      </c>
      <c r="BI72">
        <v>0.73</v>
      </c>
      <c r="BJ72">
        <v>0.73</v>
      </c>
      <c r="BL72">
        <v>5.97</v>
      </c>
      <c r="BM72">
        <v>0.64</v>
      </c>
      <c r="BO72">
        <v>0.4</v>
      </c>
      <c r="BP72">
        <v>2.2599999999999998</v>
      </c>
      <c r="BQ72">
        <v>2.2599999999999998</v>
      </c>
      <c r="BR72">
        <v>2.2599999999999998</v>
      </c>
      <c r="BS72">
        <v>367</v>
      </c>
      <c r="BT72">
        <v>1.5</v>
      </c>
      <c r="BU72">
        <v>34</v>
      </c>
      <c r="BV72">
        <v>2.7</v>
      </c>
      <c r="BX72">
        <v>157</v>
      </c>
    </row>
    <row r="73" spans="1:76" x14ac:dyDescent="0.25">
      <c r="A73" t="s">
        <v>311</v>
      </c>
      <c r="B73" t="s">
        <v>119</v>
      </c>
      <c r="C73" t="s">
        <v>274</v>
      </c>
      <c r="D73" t="s">
        <v>275</v>
      </c>
      <c r="E73" s="61">
        <v>45278</v>
      </c>
      <c r="F73" s="61">
        <v>45330</v>
      </c>
      <c r="K73">
        <v>125</v>
      </c>
      <c r="P73">
        <v>31.7</v>
      </c>
      <c r="Q73">
        <v>31.7</v>
      </c>
      <c r="S73">
        <v>131</v>
      </c>
      <c r="T73">
        <v>1.45</v>
      </c>
      <c r="V73">
        <v>3.96</v>
      </c>
      <c r="W73">
        <v>2.5299999999999998</v>
      </c>
      <c r="X73">
        <v>0.71</v>
      </c>
      <c r="AA73">
        <v>25</v>
      </c>
      <c r="AB73">
        <v>3.45</v>
      </c>
      <c r="AD73">
        <v>4.95</v>
      </c>
      <c r="AF73">
        <v>0.72</v>
      </c>
      <c r="AI73">
        <v>16.8</v>
      </c>
      <c r="AK73">
        <v>0.32</v>
      </c>
      <c r="AQ73">
        <v>9</v>
      </c>
      <c r="AR73">
        <v>16.3</v>
      </c>
      <c r="AW73">
        <v>3.51</v>
      </c>
      <c r="AX73">
        <v>3.51</v>
      </c>
      <c r="AY73">
        <v>13.1</v>
      </c>
      <c r="BC73">
        <v>76.2</v>
      </c>
      <c r="BE73">
        <v>3.26</v>
      </c>
      <c r="BF73">
        <v>2.1</v>
      </c>
      <c r="BG73">
        <v>18.7</v>
      </c>
      <c r="BH73">
        <v>0.6</v>
      </c>
      <c r="BI73">
        <v>0.55000000000000004</v>
      </c>
      <c r="BJ73">
        <v>0.55000000000000004</v>
      </c>
      <c r="BL73">
        <v>6.23</v>
      </c>
      <c r="BM73">
        <v>0.7</v>
      </c>
      <c r="BO73">
        <v>0.3</v>
      </c>
      <c r="BP73">
        <v>2.5299999999999998</v>
      </c>
      <c r="BQ73">
        <v>2.5299999999999998</v>
      </c>
      <c r="BR73">
        <v>2.5299999999999998</v>
      </c>
      <c r="BS73">
        <v>377</v>
      </c>
      <c r="BT73">
        <v>1.2</v>
      </c>
      <c r="BU73">
        <v>24.1</v>
      </c>
      <c r="BV73">
        <v>2.23</v>
      </c>
      <c r="BX73">
        <v>167</v>
      </c>
    </row>
    <row r="74" spans="1:76" x14ac:dyDescent="0.25">
      <c r="A74" t="s">
        <v>312</v>
      </c>
      <c r="B74" t="s">
        <v>119</v>
      </c>
      <c r="C74" t="s">
        <v>274</v>
      </c>
      <c r="D74" t="s">
        <v>275</v>
      </c>
      <c r="E74" s="61">
        <v>45278</v>
      </c>
      <c r="F74" s="61">
        <v>45330</v>
      </c>
      <c r="K74">
        <v>556</v>
      </c>
      <c r="P74">
        <v>159</v>
      </c>
      <c r="Q74">
        <v>159</v>
      </c>
      <c r="S74">
        <v>135</v>
      </c>
      <c r="T74">
        <v>1.5</v>
      </c>
      <c r="V74">
        <v>4.63</v>
      </c>
      <c r="W74">
        <v>2.72</v>
      </c>
      <c r="X74">
        <v>1.1299999999999999</v>
      </c>
      <c r="AA74">
        <v>25.5</v>
      </c>
      <c r="AB74">
        <v>3.96</v>
      </c>
      <c r="AD74">
        <v>4.51</v>
      </c>
      <c r="AF74">
        <v>0.94</v>
      </c>
      <c r="AI74">
        <v>18.899999999999999</v>
      </c>
      <c r="AK74">
        <v>0.4</v>
      </c>
      <c r="AQ74">
        <v>8.57</v>
      </c>
      <c r="AR74">
        <v>21.4</v>
      </c>
      <c r="AW74">
        <v>4.97</v>
      </c>
      <c r="AX74">
        <v>4.97</v>
      </c>
      <c r="AY74">
        <v>8.1</v>
      </c>
      <c r="BC74">
        <v>79.2</v>
      </c>
      <c r="BE74">
        <v>4.7</v>
      </c>
      <c r="BF74">
        <v>1.7</v>
      </c>
      <c r="BG74">
        <v>11.2</v>
      </c>
      <c r="BH74">
        <v>0.5</v>
      </c>
      <c r="BI74">
        <v>0.71</v>
      </c>
      <c r="BJ74">
        <v>0.71</v>
      </c>
      <c r="BL74">
        <v>6.11</v>
      </c>
      <c r="BM74">
        <v>0.66</v>
      </c>
      <c r="BO74">
        <v>0.4</v>
      </c>
      <c r="BP74">
        <v>2.95</v>
      </c>
      <c r="BQ74">
        <v>2.95</v>
      </c>
      <c r="BR74">
        <v>2.95</v>
      </c>
      <c r="BS74">
        <v>461</v>
      </c>
      <c r="BT74">
        <v>1.1000000000000001</v>
      </c>
      <c r="BU74">
        <v>23.1</v>
      </c>
      <c r="BV74">
        <v>3.07</v>
      </c>
      <c r="BX74">
        <v>161</v>
      </c>
    </row>
    <row r="75" spans="1:76" x14ac:dyDescent="0.25">
      <c r="A75" t="s">
        <v>313</v>
      </c>
      <c r="B75" t="s">
        <v>119</v>
      </c>
      <c r="C75" t="s">
        <v>274</v>
      </c>
      <c r="D75" t="s">
        <v>275</v>
      </c>
      <c r="E75" s="61">
        <v>45278</v>
      </c>
      <c r="F75" s="61">
        <v>45330</v>
      </c>
      <c r="K75">
        <v>245</v>
      </c>
      <c r="P75">
        <v>92.5</v>
      </c>
      <c r="Q75">
        <v>92.5</v>
      </c>
      <c r="S75">
        <v>121</v>
      </c>
      <c r="T75">
        <v>1.77</v>
      </c>
      <c r="V75">
        <v>5.38</v>
      </c>
      <c r="W75">
        <v>3.31</v>
      </c>
      <c r="X75">
        <v>1.1000000000000001</v>
      </c>
      <c r="AA75">
        <v>25</v>
      </c>
      <c r="AB75">
        <v>4.09</v>
      </c>
      <c r="AD75">
        <v>4.8099999999999996</v>
      </c>
      <c r="AF75">
        <v>0.96</v>
      </c>
      <c r="AI75">
        <v>16.600000000000001</v>
      </c>
      <c r="AK75">
        <v>0.41</v>
      </c>
      <c r="AQ75">
        <v>9.23</v>
      </c>
      <c r="AR75">
        <v>20.5</v>
      </c>
      <c r="AW75">
        <v>4.51</v>
      </c>
      <c r="AX75">
        <v>4.51</v>
      </c>
      <c r="AY75">
        <v>9.5</v>
      </c>
      <c r="BC75">
        <v>76.099999999999994</v>
      </c>
      <c r="BE75">
        <v>4.74</v>
      </c>
      <c r="BF75">
        <v>1.9</v>
      </c>
      <c r="BG75">
        <v>13.7</v>
      </c>
      <c r="BH75">
        <v>0.6</v>
      </c>
      <c r="BI75">
        <v>0.77</v>
      </c>
      <c r="BJ75">
        <v>0.77</v>
      </c>
      <c r="BL75">
        <v>5.83</v>
      </c>
      <c r="BM75">
        <v>0.67</v>
      </c>
      <c r="BO75">
        <v>0.44</v>
      </c>
      <c r="BP75">
        <v>3.02</v>
      </c>
      <c r="BQ75">
        <v>3.02</v>
      </c>
      <c r="BR75">
        <v>3.02</v>
      </c>
      <c r="BS75">
        <v>408</v>
      </c>
      <c r="BT75">
        <v>0.8</v>
      </c>
      <c r="BU75">
        <v>25.1</v>
      </c>
      <c r="BV75">
        <v>2.97</v>
      </c>
      <c r="BX75">
        <v>162</v>
      </c>
    </row>
    <row r="76" spans="1:76" x14ac:dyDescent="0.25">
      <c r="A76" t="s">
        <v>314</v>
      </c>
      <c r="B76" t="s">
        <v>119</v>
      </c>
      <c r="C76" t="s">
        <v>274</v>
      </c>
      <c r="D76" t="s">
        <v>275</v>
      </c>
      <c r="E76" s="61">
        <v>45278</v>
      </c>
      <c r="F76" s="61">
        <v>45330</v>
      </c>
      <c r="K76">
        <v>186.5</v>
      </c>
      <c r="P76">
        <v>59.6</v>
      </c>
      <c r="Q76">
        <v>59.6</v>
      </c>
      <c r="S76">
        <v>97</v>
      </c>
      <c r="T76">
        <v>1.91</v>
      </c>
      <c r="V76">
        <v>5.4</v>
      </c>
      <c r="W76">
        <v>3.59</v>
      </c>
      <c r="X76">
        <v>1.22</v>
      </c>
      <c r="AA76">
        <v>27.2</v>
      </c>
      <c r="AB76">
        <v>4.82</v>
      </c>
      <c r="AD76">
        <v>4.92</v>
      </c>
      <c r="AF76">
        <v>1.1100000000000001</v>
      </c>
      <c r="AI76">
        <v>16.7</v>
      </c>
      <c r="AK76">
        <v>0.43</v>
      </c>
      <c r="AQ76">
        <v>9.16</v>
      </c>
      <c r="AR76">
        <v>21.3</v>
      </c>
      <c r="AW76">
        <v>4.51</v>
      </c>
      <c r="AX76">
        <v>4.51</v>
      </c>
      <c r="AY76">
        <v>12.4</v>
      </c>
      <c r="BC76">
        <v>68.900000000000006</v>
      </c>
      <c r="BE76">
        <v>5.16</v>
      </c>
      <c r="BF76">
        <v>1.4</v>
      </c>
      <c r="BG76">
        <v>12.8</v>
      </c>
      <c r="BH76">
        <v>0.6</v>
      </c>
      <c r="BI76">
        <v>0.86</v>
      </c>
      <c r="BJ76">
        <v>0.86</v>
      </c>
      <c r="BL76">
        <v>6.03</v>
      </c>
      <c r="BM76">
        <v>0.7</v>
      </c>
      <c r="BO76">
        <v>0.42</v>
      </c>
      <c r="BP76">
        <v>2.81</v>
      </c>
      <c r="BQ76">
        <v>2.81</v>
      </c>
      <c r="BR76">
        <v>2.81</v>
      </c>
      <c r="BS76">
        <v>409</v>
      </c>
      <c r="BT76">
        <v>0.9</v>
      </c>
      <c r="BU76">
        <v>28.7</v>
      </c>
      <c r="BV76">
        <v>3.54</v>
      </c>
      <c r="BX76">
        <v>169</v>
      </c>
    </row>
    <row r="77" spans="1:76" x14ac:dyDescent="0.25">
      <c r="A77" t="s">
        <v>315</v>
      </c>
      <c r="B77" t="s">
        <v>119</v>
      </c>
      <c r="C77" t="s">
        <v>274</v>
      </c>
      <c r="D77" t="s">
        <v>275</v>
      </c>
      <c r="E77" s="61">
        <v>45278</v>
      </c>
      <c r="F77" s="61">
        <v>45330</v>
      </c>
      <c r="K77">
        <v>194.5</v>
      </c>
      <c r="P77">
        <v>58.9</v>
      </c>
      <c r="Q77">
        <v>58.9</v>
      </c>
      <c r="S77">
        <v>96</v>
      </c>
      <c r="T77">
        <v>2.96</v>
      </c>
      <c r="V77">
        <v>6.16</v>
      </c>
      <c r="W77">
        <v>3.73</v>
      </c>
      <c r="X77">
        <v>1.19</v>
      </c>
      <c r="AA77">
        <v>26.6</v>
      </c>
      <c r="AB77">
        <v>4.96</v>
      </c>
      <c r="AD77">
        <v>4.51</v>
      </c>
      <c r="AF77">
        <v>1.28</v>
      </c>
      <c r="AI77">
        <v>16.100000000000001</v>
      </c>
      <c r="AK77">
        <v>0.53</v>
      </c>
      <c r="AQ77">
        <v>8.6999999999999993</v>
      </c>
      <c r="AR77">
        <v>21.1</v>
      </c>
      <c r="AW77">
        <v>4.63</v>
      </c>
      <c r="AX77">
        <v>4.63</v>
      </c>
      <c r="AY77">
        <v>20</v>
      </c>
      <c r="BC77">
        <v>67</v>
      </c>
      <c r="BE77">
        <v>4.74</v>
      </c>
      <c r="BF77">
        <v>1.6</v>
      </c>
      <c r="BG77">
        <v>10.7</v>
      </c>
      <c r="BH77">
        <v>0.6</v>
      </c>
      <c r="BI77">
        <v>0.85</v>
      </c>
      <c r="BJ77">
        <v>0.85</v>
      </c>
      <c r="BL77">
        <v>5.75</v>
      </c>
      <c r="BM77">
        <v>0.67</v>
      </c>
      <c r="BO77">
        <v>0.54</v>
      </c>
      <c r="BP77">
        <v>2.5299999999999998</v>
      </c>
      <c r="BQ77">
        <v>2.5299999999999998</v>
      </c>
      <c r="BR77">
        <v>2.5299999999999998</v>
      </c>
      <c r="BS77">
        <v>371</v>
      </c>
      <c r="BT77">
        <v>9</v>
      </c>
      <c r="BU77">
        <v>26.5</v>
      </c>
      <c r="BV77">
        <v>3.53</v>
      </c>
      <c r="BX77">
        <v>157</v>
      </c>
    </row>
    <row r="78" spans="1:76" x14ac:dyDescent="0.25">
      <c r="A78" t="s">
        <v>316</v>
      </c>
      <c r="B78" t="s">
        <v>119</v>
      </c>
      <c r="C78" t="s">
        <v>274</v>
      </c>
      <c r="D78" t="s">
        <v>275</v>
      </c>
      <c r="E78" s="61">
        <v>45278</v>
      </c>
      <c r="F78" s="61">
        <v>45330</v>
      </c>
      <c r="K78">
        <v>238</v>
      </c>
      <c r="P78">
        <v>41.1</v>
      </c>
      <c r="Q78">
        <v>41.1</v>
      </c>
      <c r="S78">
        <v>103</v>
      </c>
      <c r="T78">
        <v>2.67</v>
      </c>
      <c r="V78">
        <v>6.38</v>
      </c>
      <c r="W78">
        <v>3.99</v>
      </c>
      <c r="X78">
        <v>1.35</v>
      </c>
      <c r="AA78">
        <v>27.8</v>
      </c>
      <c r="AB78">
        <v>5.42</v>
      </c>
      <c r="AD78">
        <v>4.08</v>
      </c>
      <c r="AF78">
        <v>1.21</v>
      </c>
      <c r="AI78">
        <v>17.8</v>
      </c>
      <c r="AK78">
        <v>0.59</v>
      </c>
      <c r="AQ78">
        <v>7.23</v>
      </c>
      <c r="AR78">
        <v>22.4</v>
      </c>
      <c r="AW78">
        <v>4.96</v>
      </c>
      <c r="AX78">
        <v>4.96</v>
      </c>
      <c r="AY78">
        <v>24</v>
      </c>
      <c r="BC78">
        <v>65.7</v>
      </c>
      <c r="BE78">
        <v>5.43</v>
      </c>
      <c r="BF78">
        <v>1.7</v>
      </c>
      <c r="BG78">
        <v>13.4</v>
      </c>
      <c r="BH78">
        <v>0.5</v>
      </c>
      <c r="BI78">
        <v>0.88</v>
      </c>
      <c r="BJ78">
        <v>0.88</v>
      </c>
      <c r="BL78">
        <v>5</v>
      </c>
      <c r="BM78">
        <v>0.59</v>
      </c>
      <c r="BO78">
        <v>0.53</v>
      </c>
      <c r="BP78">
        <v>2.46</v>
      </c>
      <c r="BQ78">
        <v>2.46</v>
      </c>
      <c r="BR78">
        <v>2.46</v>
      </c>
      <c r="BS78">
        <v>407</v>
      </c>
      <c r="BT78">
        <v>1.2</v>
      </c>
      <c r="BU78">
        <v>30.9</v>
      </c>
      <c r="BV78">
        <v>3.86</v>
      </c>
      <c r="BX78">
        <v>146</v>
      </c>
    </row>
    <row r="79" spans="1:76" x14ac:dyDescent="0.25">
      <c r="A79" t="s">
        <v>317</v>
      </c>
      <c r="B79" t="s">
        <v>119</v>
      </c>
      <c r="C79" t="s">
        <v>274</v>
      </c>
      <c r="D79" t="s">
        <v>275</v>
      </c>
      <c r="E79" s="61">
        <v>45278</v>
      </c>
      <c r="F79" s="61">
        <v>45330</v>
      </c>
      <c r="K79">
        <v>249</v>
      </c>
      <c r="P79">
        <v>44.1</v>
      </c>
      <c r="Q79">
        <v>44.1</v>
      </c>
      <c r="S79">
        <v>123</v>
      </c>
      <c r="T79">
        <v>2.71</v>
      </c>
      <c r="V79">
        <v>7.79</v>
      </c>
      <c r="W79">
        <v>4.71</v>
      </c>
      <c r="X79">
        <v>1.33</v>
      </c>
      <c r="AA79">
        <v>25.9</v>
      </c>
      <c r="AB79">
        <v>6.12</v>
      </c>
      <c r="AD79">
        <v>3.32</v>
      </c>
      <c r="AF79">
        <v>1.56</v>
      </c>
      <c r="AI79">
        <v>16.399999999999999</v>
      </c>
      <c r="AK79">
        <v>0.56999999999999995</v>
      </c>
      <c r="AQ79">
        <v>6.09</v>
      </c>
      <c r="AR79">
        <v>21.8</v>
      </c>
      <c r="AW79">
        <v>4.5999999999999996</v>
      </c>
      <c r="AX79">
        <v>4.5999999999999996</v>
      </c>
      <c r="AY79">
        <v>26.1</v>
      </c>
      <c r="BC79">
        <v>59.1</v>
      </c>
      <c r="BE79">
        <v>5.83</v>
      </c>
      <c r="BF79">
        <v>1.3</v>
      </c>
      <c r="BG79">
        <v>11.6</v>
      </c>
      <c r="BH79">
        <v>0.4</v>
      </c>
      <c r="BI79">
        <v>1.08</v>
      </c>
      <c r="BJ79">
        <v>1.08</v>
      </c>
      <c r="BL79">
        <v>4.41</v>
      </c>
      <c r="BM79">
        <v>0.5</v>
      </c>
      <c r="BO79">
        <v>0.63</v>
      </c>
      <c r="BP79">
        <v>3.86</v>
      </c>
      <c r="BQ79">
        <v>3.86</v>
      </c>
      <c r="BR79">
        <v>3.86</v>
      </c>
      <c r="BS79">
        <v>410</v>
      </c>
      <c r="BT79">
        <v>0.9</v>
      </c>
      <c r="BU79">
        <v>34.5</v>
      </c>
      <c r="BV79">
        <v>4.3</v>
      </c>
      <c r="BX79">
        <v>122</v>
      </c>
    </row>
    <row r="80" spans="1:76" x14ac:dyDescent="0.25">
      <c r="A80" t="s">
        <v>318</v>
      </c>
      <c r="B80" t="s">
        <v>119</v>
      </c>
      <c r="C80" t="s">
        <v>274</v>
      </c>
      <c r="D80" t="s">
        <v>275</v>
      </c>
      <c r="E80" s="61">
        <v>45278</v>
      </c>
      <c r="F80" s="61">
        <v>45330</v>
      </c>
      <c r="K80">
        <v>169.5</v>
      </c>
      <c r="P80">
        <v>36.200000000000003</v>
      </c>
      <c r="Q80">
        <v>36.200000000000003</v>
      </c>
      <c r="S80">
        <v>110</v>
      </c>
      <c r="T80">
        <v>2.36</v>
      </c>
      <c r="V80">
        <v>6.62</v>
      </c>
      <c r="W80">
        <v>4.2300000000000004</v>
      </c>
      <c r="X80">
        <v>1.1399999999999999</v>
      </c>
      <c r="AA80">
        <v>35.1</v>
      </c>
      <c r="AB80">
        <v>4.99</v>
      </c>
      <c r="AD80">
        <v>3.12</v>
      </c>
      <c r="AF80">
        <v>1.37</v>
      </c>
      <c r="AI80">
        <v>16</v>
      </c>
      <c r="AK80">
        <v>0.59</v>
      </c>
      <c r="AQ80">
        <v>5.88</v>
      </c>
      <c r="AR80">
        <v>18</v>
      </c>
      <c r="AW80">
        <v>4.07</v>
      </c>
      <c r="AX80">
        <v>4.07</v>
      </c>
      <c r="AY80">
        <v>20</v>
      </c>
      <c r="BC80">
        <v>51.6</v>
      </c>
      <c r="BE80">
        <v>4.72</v>
      </c>
      <c r="BF80">
        <v>1.2</v>
      </c>
      <c r="BG80">
        <v>19.399999999999999</v>
      </c>
      <c r="BH80">
        <v>0.4</v>
      </c>
      <c r="BI80">
        <v>0.89</v>
      </c>
      <c r="BJ80">
        <v>0.89</v>
      </c>
      <c r="BL80">
        <v>4</v>
      </c>
      <c r="BM80">
        <v>0.45</v>
      </c>
      <c r="BO80">
        <v>0.55000000000000004</v>
      </c>
      <c r="BP80">
        <v>3.32</v>
      </c>
      <c r="BQ80">
        <v>3.32</v>
      </c>
      <c r="BR80">
        <v>3.32</v>
      </c>
      <c r="BS80">
        <v>418</v>
      </c>
      <c r="BT80">
        <v>1.1000000000000001</v>
      </c>
      <c r="BU80">
        <v>37.799999999999997</v>
      </c>
      <c r="BV80">
        <v>4.0199999999999996</v>
      </c>
      <c r="BX80">
        <v>112</v>
      </c>
    </row>
    <row r="81" spans="1:76" x14ac:dyDescent="0.25">
      <c r="A81" t="s">
        <v>319</v>
      </c>
      <c r="B81" t="s">
        <v>119</v>
      </c>
      <c r="C81" t="s">
        <v>274</v>
      </c>
      <c r="D81" t="s">
        <v>275</v>
      </c>
      <c r="E81" s="61">
        <v>45278</v>
      </c>
      <c r="F81" s="61">
        <v>45330</v>
      </c>
      <c r="K81">
        <v>126.5</v>
      </c>
      <c r="P81">
        <v>29</v>
      </c>
      <c r="Q81">
        <v>29</v>
      </c>
      <c r="S81">
        <v>89</v>
      </c>
      <c r="T81">
        <v>2.38</v>
      </c>
      <c r="V81">
        <v>6.9</v>
      </c>
      <c r="W81">
        <v>4.55</v>
      </c>
      <c r="X81">
        <v>1.21</v>
      </c>
      <c r="AA81">
        <v>28.4</v>
      </c>
      <c r="AB81">
        <v>5.38</v>
      </c>
      <c r="AD81">
        <v>2.16</v>
      </c>
      <c r="AF81">
        <v>1.45</v>
      </c>
      <c r="AI81">
        <v>14.6</v>
      </c>
      <c r="AK81">
        <v>0.7</v>
      </c>
      <c r="AQ81">
        <v>4.1900000000000004</v>
      </c>
      <c r="AR81">
        <v>16.100000000000001</v>
      </c>
      <c r="AW81">
        <v>3.51</v>
      </c>
      <c r="AX81">
        <v>3.51</v>
      </c>
      <c r="AY81">
        <v>19.3</v>
      </c>
      <c r="BC81">
        <v>38.200000000000003</v>
      </c>
      <c r="BE81">
        <v>4.63</v>
      </c>
      <c r="BF81">
        <v>1</v>
      </c>
      <c r="BG81">
        <v>21.5</v>
      </c>
      <c r="BH81">
        <v>0.3</v>
      </c>
      <c r="BI81">
        <v>0.97</v>
      </c>
      <c r="BJ81">
        <v>0.97</v>
      </c>
      <c r="BL81">
        <v>2.83</v>
      </c>
      <c r="BM81">
        <v>0.32</v>
      </c>
      <c r="BO81">
        <v>0.68</v>
      </c>
      <c r="BP81">
        <v>2.57</v>
      </c>
      <c r="BQ81">
        <v>2.57</v>
      </c>
      <c r="BR81">
        <v>2.57</v>
      </c>
      <c r="BS81">
        <v>453</v>
      </c>
      <c r="BT81">
        <v>1.1000000000000001</v>
      </c>
      <c r="BU81">
        <v>41.4</v>
      </c>
      <c r="BV81">
        <v>4.3899999999999997</v>
      </c>
      <c r="BX81">
        <v>78</v>
      </c>
    </row>
    <row r="82" spans="1:76" x14ac:dyDescent="0.25">
      <c r="A82" t="s">
        <v>320</v>
      </c>
      <c r="B82" t="s">
        <v>119</v>
      </c>
      <c r="C82" t="s">
        <v>274</v>
      </c>
      <c r="D82" t="s">
        <v>275</v>
      </c>
      <c r="E82" s="61">
        <v>45278</v>
      </c>
      <c r="F82" s="61">
        <v>45330</v>
      </c>
      <c r="K82">
        <v>470</v>
      </c>
      <c r="P82">
        <v>40.9</v>
      </c>
      <c r="Q82">
        <v>40.9</v>
      </c>
      <c r="S82">
        <v>104</v>
      </c>
      <c r="T82">
        <v>4.8899999999999997</v>
      </c>
      <c r="V82">
        <v>8.8000000000000007</v>
      </c>
      <c r="W82">
        <v>6.03</v>
      </c>
      <c r="X82">
        <v>1.67</v>
      </c>
      <c r="AA82">
        <v>24.5</v>
      </c>
      <c r="AB82">
        <v>7.2</v>
      </c>
      <c r="AD82">
        <v>2.67</v>
      </c>
      <c r="AF82">
        <v>1.84</v>
      </c>
      <c r="AI82">
        <v>24.6</v>
      </c>
      <c r="AK82">
        <v>0.79</v>
      </c>
      <c r="AQ82">
        <v>5.74</v>
      </c>
      <c r="AR82">
        <v>27.4</v>
      </c>
      <c r="AW82">
        <v>5.96</v>
      </c>
      <c r="AX82">
        <v>5.96</v>
      </c>
      <c r="AY82">
        <v>52.2</v>
      </c>
      <c r="BC82">
        <v>50.7</v>
      </c>
      <c r="BE82">
        <v>6.65</v>
      </c>
      <c r="BF82">
        <v>1.4</v>
      </c>
      <c r="BG82">
        <v>21.3</v>
      </c>
      <c r="BH82">
        <v>0.4</v>
      </c>
      <c r="BI82">
        <v>1.26</v>
      </c>
      <c r="BJ82">
        <v>1.26</v>
      </c>
      <c r="BL82">
        <v>3.7</v>
      </c>
      <c r="BM82">
        <v>0.43</v>
      </c>
      <c r="BO82">
        <v>0.78</v>
      </c>
      <c r="BP82">
        <v>2.1</v>
      </c>
      <c r="BQ82">
        <v>2.1</v>
      </c>
      <c r="BR82">
        <v>2.1</v>
      </c>
      <c r="BS82">
        <v>328</v>
      </c>
      <c r="BT82">
        <v>1.3</v>
      </c>
      <c r="BU82">
        <v>48.4</v>
      </c>
      <c r="BV82">
        <v>5.66</v>
      </c>
      <c r="BX82">
        <v>102</v>
      </c>
    </row>
    <row r="83" spans="1:76" x14ac:dyDescent="0.25">
      <c r="A83" t="s">
        <v>321</v>
      </c>
      <c r="B83" t="s">
        <v>119</v>
      </c>
      <c r="C83" t="s">
        <v>274</v>
      </c>
      <c r="D83" t="s">
        <v>275</v>
      </c>
      <c r="E83" s="61">
        <v>45278</v>
      </c>
      <c r="F83" s="61">
        <v>45330</v>
      </c>
      <c r="K83">
        <v>328</v>
      </c>
      <c r="P83">
        <v>25.9</v>
      </c>
      <c r="Q83">
        <v>25.9</v>
      </c>
      <c r="S83">
        <v>89</v>
      </c>
      <c r="T83">
        <v>3.72</v>
      </c>
      <c r="V83">
        <v>9.4</v>
      </c>
      <c r="W83">
        <v>6.52</v>
      </c>
      <c r="X83">
        <v>1.36</v>
      </c>
      <c r="AA83">
        <v>23.8</v>
      </c>
      <c r="AB83">
        <v>5.88</v>
      </c>
      <c r="AD83">
        <v>3.17</v>
      </c>
      <c r="AF83">
        <v>2.02</v>
      </c>
      <c r="AI83">
        <v>15.6</v>
      </c>
      <c r="AK83">
        <v>0.91</v>
      </c>
      <c r="AQ83">
        <v>5.79</v>
      </c>
      <c r="AR83">
        <v>16.5</v>
      </c>
      <c r="AW83">
        <v>3.88</v>
      </c>
      <c r="AX83">
        <v>3.88</v>
      </c>
      <c r="AY83">
        <v>50.1</v>
      </c>
      <c r="BC83">
        <v>54.4</v>
      </c>
      <c r="BE83">
        <v>4.3600000000000003</v>
      </c>
      <c r="BF83">
        <v>1.5</v>
      </c>
      <c r="BG83">
        <v>19</v>
      </c>
      <c r="BH83">
        <v>0.4</v>
      </c>
      <c r="BI83">
        <v>1.24</v>
      </c>
      <c r="BJ83">
        <v>1.24</v>
      </c>
      <c r="BL83">
        <v>4.0199999999999996</v>
      </c>
      <c r="BM83">
        <v>0.46</v>
      </c>
      <c r="BO83">
        <v>0.95</v>
      </c>
      <c r="BP83">
        <v>1.62</v>
      </c>
      <c r="BQ83">
        <v>1.62</v>
      </c>
      <c r="BR83">
        <v>1.62</v>
      </c>
      <c r="BS83">
        <v>331</v>
      </c>
      <c r="BT83">
        <v>1.5</v>
      </c>
      <c r="BU83">
        <v>65.7</v>
      </c>
      <c r="BV83">
        <v>6.26</v>
      </c>
      <c r="BX83">
        <v>114</v>
      </c>
    </row>
    <row r="84" spans="1:76" x14ac:dyDescent="0.25">
      <c r="A84" t="s">
        <v>322</v>
      </c>
      <c r="B84" t="s">
        <v>119</v>
      </c>
      <c r="C84" t="s">
        <v>274</v>
      </c>
      <c r="D84" t="s">
        <v>275</v>
      </c>
      <c r="E84" s="61">
        <v>45278</v>
      </c>
      <c r="F84" s="61">
        <v>45330</v>
      </c>
      <c r="K84">
        <v>246</v>
      </c>
      <c r="P84">
        <v>33.1</v>
      </c>
      <c r="Q84">
        <v>33.1</v>
      </c>
      <c r="S84">
        <v>76</v>
      </c>
      <c r="T84">
        <v>2.17</v>
      </c>
      <c r="V84">
        <v>9.02</v>
      </c>
      <c r="W84">
        <v>5.85</v>
      </c>
      <c r="X84">
        <v>1.73</v>
      </c>
      <c r="AA84">
        <v>14.7</v>
      </c>
      <c r="AB84">
        <v>7.96</v>
      </c>
      <c r="AD84">
        <v>3.05</v>
      </c>
      <c r="AF84">
        <v>1.85</v>
      </c>
      <c r="AI84">
        <v>34.299999999999997</v>
      </c>
      <c r="AK84">
        <v>0.71</v>
      </c>
      <c r="AQ84">
        <v>5.62</v>
      </c>
      <c r="AR84">
        <v>35</v>
      </c>
      <c r="AW84">
        <v>7.64</v>
      </c>
      <c r="AX84">
        <v>7.64</v>
      </c>
      <c r="AY84">
        <v>42.7</v>
      </c>
      <c r="BC84">
        <v>50.2</v>
      </c>
      <c r="BE84">
        <v>8</v>
      </c>
      <c r="BF84">
        <v>1.3</v>
      </c>
      <c r="BG84">
        <v>45.8</v>
      </c>
      <c r="BH84">
        <v>0.3</v>
      </c>
      <c r="BI84">
        <v>1.27</v>
      </c>
      <c r="BJ84">
        <v>1.27</v>
      </c>
      <c r="BL84">
        <v>3.91</v>
      </c>
      <c r="BM84">
        <v>0.46</v>
      </c>
      <c r="BO84">
        <v>0.76</v>
      </c>
      <c r="BP84">
        <v>1.41</v>
      </c>
      <c r="BQ84">
        <v>1.41</v>
      </c>
      <c r="BR84">
        <v>1.41</v>
      </c>
      <c r="BS84">
        <v>279</v>
      </c>
      <c r="BT84">
        <v>1.2</v>
      </c>
      <c r="BU84">
        <v>58.8</v>
      </c>
      <c r="BV84">
        <v>5</v>
      </c>
      <c r="BX84">
        <v>109</v>
      </c>
    </row>
    <row r="85" spans="1:76" x14ac:dyDescent="0.25">
      <c r="A85" t="s">
        <v>323</v>
      </c>
      <c r="B85" t="s">
        <v>119</v>
      </c>
      <c r="C85" t="s">
        <v>274</v>
      </c>
      <c r="D85" t="s">
        <v>275</v>
      </c>
      <c r="E85" s="61">
        <v>45278</v>
      </c>
      <c r="F85" s="61">
        <v>45330</v>
      </c>
      <c r="K85">
        <v>390</v>
      </c>
      <c r="P85">
        <v>19.3</v>
      </c>
      <c r="Q85">
        <v>19.3</v>
      </c>
      <c r="S85">
        <v>83</v>
      </c>
      <c r="T85">
        <v>4.2</v>
      </c>
      <c r="V85">
        <v>4.7300000000000004</v>
      </c>
      <c r="W85">
        <v>3.16</v>
      </c>
      <c r="X85">
        <v>0.87</v>
      </c>
      <c r="AA85">
        <v>19.899999999999999</v>
      </c>
      <c r="AB85">
        <v>4.17</v>
      </c>
      <c r="AD85">
        <v>2.25</v>
      </c>
      <c r="AF85">
        <v>1</v>
      </c>
      <c r="AI85">
        <v>15.3</v>
      </c>
      <c r="AK85">
        <v>0.42</v>
      </c>
      <c r="AQ85">
        <v>4.34</v>
      </c>
      <c r="AR85">
        <v>14.8</v>
      </c>
      <c r="AW85">
        <v>3.08</v>
      </c>
      <c r="AX85">
        <v>3.08</v>
      </c>
      <c r="AY85">
        <v>38.9</v>
      </c>
      <c r="BC85">
        <v>42.3</v>
      </c>
      <c r="BE85">
        <v>3.16</v>
      </c>
      <c r="BF85">
        <v>1</v>
      </c>
      <c r="BG85">
        <v>100</v>
      </c>
      <c r="BH85">
        <v>0.2</v>
      </c>
      <c r="BI85">
        <v>0.68</v>
      </c>
      <c r="BJ85">
        <v>0.68</v>
      </c>
      <c r="BL85">
        <v>2.81</v>
      </c>
      <c r="BM85">
        <v>0.33</v>
      </c>
      <c r="BO85">
        <v>0.38</v>
      </c>
      <c r="BP85">
        <v>0.72</v>
      </c>
      <c r="BQ85">
        <v>0.72</v>
      </c>
      <c r="BR85">
        <v>0.72</v>
      </c>
      <c r="BS85">
        <v>211</v>
      </c>
      <c r="BT85">
        <v>0.6</v>
      </c>
      <c r="BU85">
        <v>37.4</v>
      </c>
      <c r="BV85">
        <v>2.74</v>
      </c>
      <c r="BX85">
        <v>79</v>
      </c>
    </row>
    <row r="86" spans="1:76" x14ac:dyDescent="0.25">
      <c r="A86" t="s">
        <v>324</v>
      </c>
      <c r="B86" t="s">
        <v>119</v>
      </c>
      <c r="C86" t="s">
        <v>274</v>
      </c>
      <c r="D86" t="s">
        <v>275</v>
      </c>
      <c r="E86" s="61">
        <v>45278</v>
      </c>
      <c r="F86" s="61">
        <v>45330</v>
      </c>
      <c r="K86">
        <v>563</v>
      </c>
      <c r="P86">
        <v>23.2</v>
      </c>
      <c r="Q86">
        <v>23.2</v>
      </c>
      <c r="S86">
        <v>42</v>
      </c>
      <c r="T86">
        <v>6.87</v>
      </c>
      <c r="V86">
        <v>5.72</v>
      </c>
      <c r="W86">
        <v>4.5199999999999996</v>
      </c>
      <c r="X86">
        <v>0.92</v>
      </c>
      <c r="AA86">
        <v>22.3</v>
      </c>
      <c r="AB86">
        <v>4.1399999999999997</v>
      </c>
      <c r="AD86">
        <v>2.74</v>
      </c>
      <c r="AF86">
        <v>1.36</v>
      </c>
      <c r="AI86">
        <v>14.1</v>
      </c>
      <c r="AK86">
        <v>0.66</v>
      </c>
      <c r="AQ86">
        <v>4.3499999999999996</v>
      </c>
      <c r="AR86">
        <v>14.5</v>
      </c>
      <c r="AW86">
        <v>3.12</v>
      </c>
      <c r="AX86">
        <v>3.12</v>
      </c>
      <c r="AY86">
        <v>43.4</v>
      </c>
      <c r="BC86">
        <v>39.200000000000003</v>
      </c>
      <c r="BE86">
        <v>3.43</v>
      </c>
      <c r="BF86">
        <v>1.4</v>
      </c>
      <c r="BG86">
        <v>125.5</v>
      </c>
      <c r="BH86">
        <v>0.3</v>
      </c>
      <c r="BI86">
        <v>0.76</v>
      </c>
      <c r="BJ86">
        <v>0.76</v>
      </c>
      <c r="BL86">
        <v>3.15</v>
      </c>
      <c r="BM86">
        <v>0.35</v>
      </c>
      <c r="BO86">
        <v>0.59</v>
      </c>
      <c r="BP86">
        <v>0.7</v>
      </c>
      <c r="BQ86">
        <v>0.7</v>
      </c>
      <c r="BR86">
        <v>0.7</v>
      </c>
      <c r="BS86">
        <v>266</v>
      </c>
      <c r="BT86">
        <v>0.5</v>
      </c>
      <c r="BU86">
        <v>51.1</v>
      </c>
      <c r="BV86">
        <v>3.68</v>
      </c>
      <c r="BX86">
        <v>87</v>
      </c>
    </row>
    <row r="87" spans="1:76" x14ac:dyDescent="0.25">
      <c r="A87" t="s">
        <v>325</v>
      </c>
      <c r="B87" t="s">
        <v>119</v>
      </c>
      <c r="C87" t="s">
        <v>274</v>
      </c>
      <c r="D87" t="s">
        <v>275</v>
      </c>
      <c r="E87" s="61">
        <v>45278</v>
      </c>
      <c r="F87" s="61">
        <v>45330</v>
      </c>
      <c r="K87">
        <v>458</v>
      </c>
      <c r="P87">
        <v>25.8</v>
      </c>
      <c r="Q87">
        <v>25.8</v>
      </c>
      <c r="S87">
        <v>41</v>
      </c>
      <c r="T87">
        <v>5.74</v>
      </c>
      <c r="V87">
        <v>5.72</v>
      </c>
      <c r="W87">
        <v>3.93</v>
      </c>
      <c r="X87">
        <v>0.97</v>
      </c>
      <c r="AA87">
        <v>21.6</v>
      </c>
      <c r="AB87">
        <v>4.41</v>
      </c>
      <c r="AD87">
        <v>2.76</v>
      </c>
      <c r="AF87">
        <v>1.25</v>
      </c>
      <c r="AI87">
        <v>16</v>
      </c>
      <c r="AK87">
        <v>0.54</v>
      </c>
      <c r="AQ87">
        <v>5.2</v>
      </c>
      <c r="AR87">
        <v>18.3</v>
      </c>
      <c r="AW87">
        <v>3.87</v>
      </c>
      <c r="AX87">
        <v>3.87</v>
      </c>
      <c r="AY87">
        <v>48.6</v>
      </c>
      <c r="BC87">
        <v>43.4</v>
      </c>
      <c r="BE87">
        <v>4.29</v>
      </c>
      <c r="BF87">
        <v>1.4</v>
      </c>
      <c r="BG87">
        <v>119</v>
      </c>
      <c r="BH87">
        <v>0.3</v>
      </c>
      <c r="BI87">
        <v>0.82</v>
      </c>
      <c r="BJ87">
        <v>0.82</v>
      </c>
      <c r="BL87">
        <v>3.52</v>
      </c>
      <c r="BM87">
        <v>0.39</v>
      </c>
      <c r="BO87">
        <v>0.56000000000000005</v>
      </c>
      <c r="BP87">
        <v>0.91</v>
      </c>
      <c r="BQ87">
        <v>0.91</v>
      </c>
      <c r="BR87">
        <v>0.91</v>
      </c>
      <c r="BS87">
        <v>260</v>
      </c>
      <c r="BT87">
        <v>1.1000000000000001</v>
      </c>
      <c r="BU87">
        <v>46</v>
      </c>
      <c r="BV87">
        <v>3.59</v>
      </c>
      <c r="BX87">
        <v>97</v>
      </c>
    </row>
    <row r="88" spans="1:76" x14ac:dyDescent="0.25">
      <c r="A88" t="s">
        <v>326</v>
      </c>
      <c r="B88" t="s">
        <v>119</v>
      </c>
      <c r="C88" t="s">
        <v>274</v>
      </c>
      <c r="D88" t="s">
        <v>275</v>
      </c>
      <c r="E88" s="61">
        <v>45278</v>
      </c>
      <c r="F88" s="61">
        <v>45330</v>
      </c>
      <c r="K88">
        <v>436</v>
      </c>
      <c r="P88">
        <v>23.4</v>
      </c>
      <c r="Q88">
        <v>23.4</v>
      </c>
      <c r="S88">
        <v>21</v>
      </c>
      <c r="T88">
        <v>5.4</v>
      </c>
      <c r="V88">
        <v>4.7300000000000004</v>
      </c>
      <c r="W88">
        <v>3.61</v>
      </c>
      <c r="X88">
        <v>0.76</v>
      </c>
      <c r="AA88">
        <v>22.8</v>
      </c>
      <c r="AB88">
        <v>3.79</v>
      </c>
      <c r="AD88">
        <v>2.7</v>
      </c>
      <c r="AF88">
        <v>1.07</v>
      </c>
      <c r="AI88">
        <v>13.1</v>
      </c>
      <c r="AK88">
        <v>0.55000000000000004</v>
      </c>
      <c r="AQ88">
        <v>5.14</v>
      </c>
      <c r="AR88">
        <v>14.1</v>
      </c>
      <c r="AW88">
        <v>3.14</v>
      </c>
      <c r="AX88">
        <v>3.14</v>
      </c>
      <c r="AY88">
        <v>38.4</v>
      </c>
      <c r="BC88">
        <v>34.1</v>
      </c>
      <c r="BE88">
        <v>3.43</v>
      </c>
      <c r="BF88">
        <v>0.9</v>
      </c>
      <c r="BG88">
        <v>108.5</v>
      </c>
      <c r="BH88">
        <v>0.3</v>
      </c>
      <c r="BI88">
        <v>0.66</v>
      </c>
      <c r="BJ88">
        <v>0.66</v>
      </c>
      <c r="BL88">
        <v>3.42</v>
      </c>
      <c r="BM88">
        <v>0.37</v>
      </c>
      <c r="BO88">
        <v>0.52</v>
      </c>
      <c r="BP88">
        <v>3.31</v>
      </c>
      <c r="BQ88">
        <v>3.31</v>
      </c>
      <c r="BR88">
        <v>3.31</v>
      </c>
      <c r="BS88">
        <v>902</v>
      </c>
      <c r="BT88">
        <v>0.9</v>
      </c>
      <c r="BU88">
        <v>37.200000000000003</v>
      </c>
      <c r="BV88">
        <v>3.69</v>
      </c>
      <c r="BX88">
        <v>92</v>
      </c>
    </row>
    <row r="89" spans="1:76" x14ac:dyDescent="0.25">
      <c r="A89" t="s">
        <v>327</v>
      </c>
      <c r="B89" t="s">
        <v>119</v>
      </c>
      <c r="C89" t="s">
        <v>274</v>
      </c>
      <c r="D89" t="s">
        <v>275</v>
      </c>
      <c r="E89" s="61">
        <v>45278</v>
      </c>
      <c r="F89" s="61">
        <v>45330</v>
      </c>
      <c r="K89">
        <v>337</v>
      </c>
      <c r="P89">
        <v>33.6</v>
      </c>
      <c r="Q89">
        <v>33.6</v>
      </c>
      <c r="S89">
        <v>8</v>
      </c>
      <c r="T89">
        <v>5.26</v>
      </c>
      <c r="V89">
        <v>4.25</v>
      </c>
      <c r="W89">
        <v>2.74</v>
      </c>
      <c r="X89">
        <v>0.97</v>
      </c>
      <c r="AA89">
        <v>18.399999999999999</v>
      </c>
      <c r="AB89">
        <v>3.55</v>
      </c>
      <c r="AD89">
        <v>3.84</v>
      </c>
      <c r="AF89">
        <v>0.81</v>
      </c>
      <c r="AI89">
        <v>15.5</v>
      </c>
      <c r="AK89">
        <v>0.33</v>
      </c>
      <c r="AQ89">
        <v>7.06</v>
      </c>
      <c r="AR89">
        <v>18.100000000000001</v>
      </c>
      <c r="AW89">
        <v>3.89</v>
      </c>
      <c r="AX89">
        <v>3.89</v>
      </c>
      <c r="AY89">
        <v>61.8</v>
      </c>
      <c r="BC89">
        <v>39.9</v>
      </c>
      <c r="BE89">
        <v>4.5</v>
      </c>
      <c r="BF89">
        <v>1.6</v>
      </c>
      <c r="BG89">
        <v>125</v>
      </c>
      <c r="BH89">
        <v>0.5</v>
      </c>
      <c r="BI89">
        <v>0.67</v>
      </c>
      <c r="BJ89">
        <v>0.67</v>
      </c>
      <c r="BL89">
        <v>4.95</v>
      </c>
      <c r="BM89">
        <v>0.49</v>
      </c>
      <c r="BO89">
        <v>0.36</v>
      </c>
      <c r="BP89">
        <v>1.39</v>
      </c>
      <c r="BQ89">
        <v>1.39</v>
      </c>
      <c r="BR89">
        <v>1.39</v>
      </c>
      <c r="BS89">
        <v>239</v>
      </c>
      <c r="BT89">
        <v>0.9</v>
      </c>
      <c r="BU89">
        <v>24.4</v>
      </c>
      <c r="BV89">
        <v>2.36</v>
      </c>
      <c r="BX89">
        <v>135</v>
      </c>
    </row>
    <row r="90" spans="1:76" x14ac:dyDescent="0.25">
      <c r="A90" t="s">
        <v>328</v>
      </c>
      <c r="B90" t="s">
        <v>119</v>
      </c>
      <c r="C90" t="s">
        <v>274</v>
      </c>
      <c r="D90" t="s">
        <v>275</v>
      </c>
      <c r="E90" s="61">
        <v>45278</v>
      </c>
      <c r="F90" s="61">
        <v>45330</v>
      </c>
      <c r="K90">
        <v>208</v>
      </c>
      <c r="P90">
        <v>26.9</v>
      </c>
      <c r="Q90">
        <v>26.9</v>
      </c>
      <c r="S90">
        <v>71</v>
      </c>
      <c r="T90">
        <v>3.73</v>
      </c>
      <c r="V90">
        <v>4.5199999999999996</v>
      </c>
      <c r="W90">
        <v>3.06</v>
      </c>
      <c r="X90">
        <v>0.61</v>
      </c>
      <c r="AA90">
        <v>24.7</v>
      </c>
      <c r="AB90">
        <v>3.47</v>
      </c>
      <c r="AD90">
        <v>6.89</v>
      </c>
      <c r="AF90">
        <v>0.96</v>
      </c>
      <c r="AI90">
        <v>14.2</v>
      </c>
      <c r="AK90">
        <v>0.47</v>
      </c>
      <c r="AQ90">
        <v>10.199999999999999</v>
      </c>
      <c r="AR90">
        <v>14.6</v>
      </c>
      <c r="AW90">
        <v>3.22</v>
      </c>
      <c r="AX90">
        <v>3.22</v>
      </c>
      <c r="AY90">
        <v>26.7</v>
      </c>
      <c r="BC90">
        <v>35.1</v>
      </c>
      <c r="BE90">
        <v>3.1</v>
      </c>
      <c r="BF90">
        <v>2.2000000000000002</v>
      </c>
      <c r="BG90">
        <v>61.6</v>
      </c>
      <c r="BH90">
        <v>0.8</v>
      </c>
      <c r="BI90">
        <v>0.6</v>
      </c>
      <c r="BJ90">
        <v>0.6</v>
      </c>
      <c r="BL90">
        <v>9.01</v>
      </c>
      <c r="BM90">
        <v>0.53</v>
      </c>
      <c r="BO90">
        <v>0.47</v>
      </c>
      <c r="BP90">
        <v>2.04</v>
      </c>
      <c r="BQ90">
        <v>2.04</v>
      </c>
      <c r="BR90">
        <v>2.04</v>
      </c>
      <c r="BS90">
        <v>316</v>
      </c>
      <c r="BT90">
        <v>1.9</v>
      </c>
      <c r="BU90">
        <v>30.6</v>
      </c>
      <c r="BV90">
        <v>2.84</v>
      </c>
      <c r="BX90">
        <v>244</v>
      </c>
    </row>
    <row r="91" spans="1:76" x14ac:dyDescent="0.25">
      <c r="A91" t="s">
        <v>329</v>
      </c>
      <c r="B91" t="s">
        <v>119</v>
      </c>
      <c r="C91" t="s">
        <v>274</v>
      </c>
      <c r="D91" t="s">
        <v>275</v>
      </c>
      <c r="E91" s="61">
        <v>45278</v>
      </c>
      <c r="F91" s="61">
        <v>45330</v>
      </c>
      <c r="K91">
        <v>107.5</v>
      </c>
      <c r="P91">
        <v>36.799999999999997</v>
      </c>
      <c r="Q91">
        <v>36.799999999999997</v>
      </c>
      <c r="S91">
        <v>48</v>
      </c>
      <c r="T91">
        <v>2.91</v>
      </c>
      <c r="V91">
        <v>4.76</v>
      </c>
      <c r="W91">
        <v>3.04</v>
      </c>
      <c r="X91">
        <v>0.46</v>
      </c>
      <c r="AA91">
        <v>23.4</v>
      </c>
      <c r="AB91">
        <v>3.16</v>
      </c>
      <c r="AD91">
        <v>7.66</v>
      </c>
      <c r="AF91">
        <v>0.92</v>
      </c>
      <c r="AI91">
        <v>15.4</v>
      </c>
      <c r="AK91">
        <v>0.52</v>
      </c>
      <c r="AQ91">
        <v>12.35</v>
      </c>
      <c r="AR91">
        <v>16.100000000000001</v>
      </c>
      <c r="AW91">
        <v>3.83</v>
      </c>
      <c r="AX91">
        <v>3.83</v>
      </c>
      <c r="AY91">
        <v>15.8</v>
      </c>
      <c r="BC91">
        <v>28.4</v>
      </c>
      <c r="BE91">
        <v>3.75</v>
      </c>
      <c r="BF91">
        <v>4.0999999999999996</v>
      </c>
      <c r="BG91">
        <v>22</v>
      </c>
      <c r="BH91">
        <v>0.9</v>
      </c>
      <c r="BI91">
        <v>0.62</v>
      </c>
      <c r="BJ91">
        <v>0.62</v>
      </c>
      <c r="BL91">
        <v>14.95</v>
      </c>
      <c r="BM91">
        <v>0.32</v>
      </c>
      <c r="BO91">
        <v>0.42</v>
      </c>
      <c r="BP91">
        <v>2.62</v>
      </c>
      <c r="BQ91">
        <v>2.62</v>
      </c>
      <c r="BR91">
        <v>2.62</v>
      </c>
      <c r="BS91">
        <v>189</v>
      </c>
      <c r="BT91">
        <v>2.2999999999999998</v>
      </c>
      <c r="BU91">
        <v>29</v>
      </c>
      <c r="BV91">
        <v>3.21</v>
      </c>
      <c r="BX91">
        <v>264</v>
      </c>
    </row>
    <row r="92" spans="1:76" x14ac:dyDescent="0.25">
      <c r="A92" t="s">
        <v>330</v>
      </c>
      <c r="B92" t="s">
        <v>119</v>
      </c>
      <c r="C92" t="s">
        <v>274</v>
      </c>
      <c r="D92" t="s">
        <v>275</v>
      </c>
      <c r="E92" s="61">
        <v>45278</v>
      </c>
      <c r="F92" s="61">
        <v>45330</v>
      </c>
      <c r="K92">
        <v>87.5</v>
      </c>
      <c r="P92">
        <v>60.9</v>
      </c>
      <c r="Q92">
        <v>60.9</v>
      </c>
      <c r="S92">
        <v>33</v>
      </c>
      <c r="T92">
        <v>3.49</v>
      </c>
      <c r="V92">
        <v>5.47</v>
      </c>
      <c r="W92">
        <v>3.61</v>
      </c>
      <c r="X92">
        <v>0.62</v>
      </c>
      <c r="AA92">
        <v>20.8</v>
      </c>
      <c r="AB92">
        <v>4.68</v>
      </c>
      <c r="AD92">
        <v>7.42</v>
      </c>
      <c r="AF92">
        <v>1.07</v>
      </c>
      <c r="AI92">
        <v>22.6</v>
      </c>
      <c r="AK92">
        <v>0.59</v>
      </c>
      <c r="AQ92">
        <v>11.35</v>
      </c>
      <c r="AR92">
        <v>25.5</v>
      </c>
      <c r="AW92">
        <v>6.05</v>
      </c>
      <c r="AX92">
        <v>6.05</v>
      </c>
      <c r="AY92">
        <v>16.899999999999999</v>
      </c>
      <c r="BC92">
        <v>21.6</v>
      </c>
      <c r="BE92">
        <v>5.4</v>
      </c>
      <c r="BF92">
        <v>4</v>
      </c>
      <c r="BG92">
        <v>13.6</v>
      </c>
      <c r="BH92">
        <v>0.9</v>
      </c>
      <c r="BI92">
        <v>0.76</v>
      </c>
      <c r="BJ92">
        <v>0.76</v>
      </c>
      <c r="BL92">
        <v>14.65</v>
      </c>
      <c r="BM92">
        <v>0.26</v>
      </c>
      <c r="BO92">
        <v>0.55000000000000004</v>
      </c>
      <c r="BP92">
        <v>2.78</v>
      </c>
      <c r="BQ92">
        <v>2.78</v>
      </c>
      <c r="BR92">
        <v>2.78</v>
      </c>
      <c r="BS92">
        <v>129</v>
      </c>
      <c r="BT92">
        <v>2.2999999999999998</v>
      </c>
      <c r="BU92">
        <v>34.9</v>
      </c>
      <c r="BV92">
        <v>3.84</v>
      </c>
      <c r="BX92">
        <v>247</v>
      </c>
    </row>
    <row r="93" spans="1:76" x14ac:dyDescent="0.25">
      <c r="A93" t="s">
        <v>331</v>
      </c>
      <c r="B93" t="s">
        <v>119</v>
      </c>
      <c r="C93" t="s">
        <v>274</v>
      </c>
      <c r="D93" t="s">
        <v>275</v>
      </c>
      <c r="E93" s="61">
        <v>45278</v>
      </c>
      <c r="F93" s="61">
        <v>45330</v>
      </c>
      <c r="K93">
        <v>163</v>
      </c>
      <c r="P93">
        <v>92.6</v>
      </c>
      <c r="Q93">
        <v>92.6</v>
      </c>
      <c r="S93">
        <v>36</v>
      </c>
      <c r="T93">
        <v>4.34</v>
      </c>
      <c r="V93">
        <v>7.63</v>
      </c>
      <c r="W93">
        <v>4.66</v>
      </c>
      <c r="X93">
        <v>1.28</v>
      </c>
      <c r="AA93">
        <v>15.8</v>
      </c>
      <c r="AB93">
        <v>7.23</v>
      </c>
      <c r="AD93">
        <v>4.75</v>
      </c>
      <c r="AF93">
        <v>1.58</v>
      </c>
      <c r="AI93">
        <v>40.4</v>
      </c>
      <c r="AK93">
        <v>0.66</v>
      </c>
      <c r="AQ93">
        <v>8.1</v>
      </c>
      <c r="AR93">
        <v>42</v>
      </c>
      <c r="AW93">
        <v>9.51</v>
      </c>
      <c r="AX93">
        <v>9.51</v>
      </c>
      <c r="AY93">
        <v>32.700000000000003</v>
      </c>
      <c r="BC93">
        <v>22.8</v>
      </c>
      <c r="BE93">
        <v>8.44</v>
      </c>
      <c r="BF93">
        <v>2.2999999999999998</v>
      </c>
      <c r="BG93">
        <v>37.700000000000003</v>
      </c>
      <c r="BH93">
        <v>0.6</v>
      </c>
      <c r="BI93">
        <v>1.05</v>
      </c>
      <c r="BJ93">
        <v>1.05</v>
      </c>
      <c r="BL93">
        <v>9.84</v>
      </c>
      <c r="BM93">
        <v>0.27</v>
      </c>
      <c r="BO93">
        <v>0.72</v>
      </c>
      <c r="BP93">
        <v>2.33</v>
      </c>
      <c r="BQ93">
        <v>2.33</v>
      </c>
      <c r="BR93">
        <v>2.33</v>
      </c>
      <c r="BS93">
        <v>155</v>
      </c>
      <c r="BT93">
        <v>1.7</v>
      </c>
      <c r="BU93">
        <v>46.5</v>
      </c>
      <c r="BV93">
        <v>4.41</v>
      </c>
      <c r="BX93">
        <v>168</v>
      </c>
    </row>
    <row r="94" spans="1:76" x14ac:dyDescent="0.25">
      <c r="A94" t="s">
        <v>332</v>
      </c>
      <c r="B94" t="s">
        <v>119</v>
      </c>
      <c r="C94" t="s">
        <v>274</v>
      </c>
      <c r="D94" t="s">
        <v>275</v>
      </c>
      <c r="E94" s="61">
        <v>45278</v>
      </c>
      <c r="F94" s="61">
        <v>45330</v>
      </c>
      <c r="K94">
        <v>272</v>
      </c>
      <c r="P94">
        <v>109</v>
      </c>
      <c r="Q94">
        <v>109</v>
      </c>
      <c r="S94">
        <v>88</v>
      </c>
      <c r="T94">
        <v>3.87</v>
      </c>
      <c r="V94">
        <v>10.15</v>
      </c>
      <c r="W94">
        <v>6.02</v>
      </c>
      <c r="X94">
        <v>1.93</v>
      </c>
      <c r="AA94">
        <v>20.8</v>
      </c>
      <c r="AB94">
        <v>9.61</v>
      </c>
      <c r="AD94">
        <v>5.13</v>
      </c>
      <c r="AF94">
        <v>1.97</v>
      </c>
      <c r="AI94">
        <v>49</v>
      </c>
      <c r="AK94">
        <v>0.82</v>
      </c>
      <c r="AQ94">
        <v>8.65</v>
      </c>
      <c r="AR94">
        <v>51.7</v>
      </c>
      <c r="AW94">
        <v>11.55</v>
      </c>
      <c r="AX94">
        <v>11.55</v>
      </c>
      <c r="AY94">
        <v>44.8</v>
      </c>
      <c r="BC94">
        <v>42.7</v>
      </c>
      <c r="BE94">
        <v>10.7</v>
      </c>
      <c r="BF94">
        <v>2.4</v>
      </c>
      <c r="BG94">
        <v>38.200000000000003</v>
      </c>
      <c r="BH94">
        <v>0.6</v>
      </c>
      <c r="BI94">
        <v>1.41</v>
      </c>
      <c r="BJ94">
        <v>1.41</v>
      </c>
      <c r="BL94">
        <v>8.8699999999999992</v>
      </c>
      <c r="BM94">
        <v>0.41</v>
      </c>
      <c r="BO94">
        <v>0.88</v>
      </c>
      <c r="BP94">
        <v>2.4300000000000002</v>
      </c>
      <c r="BQ94">
        <v>2.4300000000000002</v>
      </c>
      <c r="BR94">
        <v>2.4300000000000002</v>
      </c>
      <c r="BS94">
        <v>256</v>
      </c>
      <c r="BT94">
        <v>1.4</v>
      </c>
      <c r="BU94">
        <v>61.6</v>
      </c>
      <c r="BV94">
        <v>5.72</v>
      </c>
      <c r="BX94">
        <v>173</v>
      </c>
    </row>
    <row r="95" spans="1:76" x14ac:dyDescent="0.25">
      <c r="A95" t="s">
        <v>333</v>
      </c>
      <c r="B95" t="s">
        <v>119</v>
      </c>
      <c r="C95" t="s">
        <v>274</v>
      </c>
      <c r="D95" t="s">
        <v>275</v>
      </c>
      <c r="E95" s="61">
        <v>45278</v>
      </c>
      <c r="F95" s="61">
        <v>45330</v>
      </c>
      <c r="K95">
        <v>403</v>
      </c>
      <c r="P95">
        <v>156</v>
      </c>
      <c r="Q95">
        <v>156</v>
      </c>
      <c r="S95">
        <v>106</v>
      </c>
      <c r="T95">
        <v>4.51</v>
      </c>
      <c r="V95">
        <v>24</v>
      </c>
      <c r="W95">
        <v>14.65</v>
      </c>
      <c r="X95">
        <v>4.78</v>
      </c>
      <c r="AA95">
        <v>21.5</v>
      </c>
      <c r="AB95">
        <v>22</v>
      </c>
      <c r="AD95">
        <v>4.4400000000000004</v>
      </c>
      <c r="AF95">
        <v>4.78</v>
      </c>
      <c r="AI95">
        <v>114.5</v>
      </c>
      <c r="AK95">
        <v>1.91</v>
      </c>
      <c r="AQ95">
        <v>7.5</v>
      </c>
      <c r="AR95">
        <v>116</v>
      </c>
      <c r="AW95">
        <v>26.5</v>
      </c>
      <c r="AX95">
        <v>26.5</v>
      </c>
      <c r="AY95">
        <v>51.1</v>
      </c>
      <c r="BC95">
        <v>50.7</v>
      </c>
      <c r="BE95">
        <v>23.2</v>
      </c>
      <c r="BF95">
        <v>2</v>
      </c>
      <c r="BG95">
        <v>45.5</v>
      </c>
      <c r="BH95">
        <v>0.5</v>
      </c>
      <c r="BI95">
        <v>3.48</v>
      </c>
      <c r="BJ95">
        <v>3.48</v>
      </c>
      <c r="BL95">
        <v>6.97</v>
      </c>
      <c r="BM95">
        <v>0.44</v>
      </c>
      <c r="BO95">
        <v>2.06</v>
      </c>
      <c r="BP95">
        <v>2.4900000000000002</v>
      </c>
      <c r="BQ95">
        <v>2.4900000000000002</v>
      </c>
      <c r="BR95">
        <v>2.4900000000000002</v>
      </c>
      <c r="BS95">
        <v>322</v>
      </c>
      <c r="BT95">
        <v>4.5999999999999996</v>
      </c>
      <c r="BU95">
        <v>152</v>
      </c>
      <c r="BV95">
        <v>13.45</v>
      </c>
      <c r="BX95">
        <v>149</v>
      </c>
    </row>
    <row r="96" spans="1:76" x14ac:dyDescent="0.25">
      <c r="A96" t="s">
        <v>334</v>
      </c>
      <c r="B96" t="s">
        <v>119</v>
      </c>
      <c r="C96" t="s">
        <v>274</v>
      </c>
      <c r="D96" t="s">
        <v>275</v>
      </c>
      <c r="E96" s="61">
        <v>45278</v>
      </c>
      <c r="F96" s="61">
        <v>45330</v>
      </c>
      <c r="K96">
        <v>662</v>
      </c>
      <c r="P96">
        <v>43.5</v>
      </c>
      <c r="Q96">
        <v>43.5</v>
      </c>
      <c r="S96">
        <v>107</v>
      </c>
      <c r="T96">
        <v>2.0099999999999998</v>
      </c>
      <c r="V96">
        <v>7.91</v>
      </c>
      <c r="W96">
        <v>4.78</v>
      </c>
      <c r="X96">
        <v>1.48</v>
      </c>
      <c r="AA96">
        <v>16.100000000000001</v>
      </c>
      <c r="AB96">
        <v>6.97</v>
      </c>
      <c r="AD96">
        <v>3.18</v>
      </c>
      <c r="AF96">
        <v>1.64</v>
      </c>
      <c r="AI96">
        <v>30.9</v>
      </c>
      <c r="AK96">
        <v>0.62</v>
      </c>
      <c r="AQ96">
        <v>5.6</v>
      </c>
      <c r="AR96">
        <v>30.5</v>
      </c>
      <c r="AW96">
        <v>6.59</v>
      </c>
      <c r="AX96">
        <v>6.59</v>
      </c>
      <c r="AY96">
        <v>38</v>
      </c>
      <c r="BC96">
        <v>47.5</v>
      </c>
      <c r="BE96">
        <v>6.69</v>
      </c>
      <c r="BF96">
        <v>1.3</v>
      </c>
      <c r="BG96">
        <v>120</v>
      </c>
      <c r="BH96">
        <v>0.4</v>
      </c>
      <c r="BI96">
        <v>1.1499999999999999</v>
      </c>
      <c r="BJ96">
        <v>1.1499999999999999</v>
      </c>
      <c r="BL96">
        <v>4.41</v>
      </c>
      <c r="BM96">
        <v>0.4</v>
      </c>
      <c r="BO96">
        <v>0.72</v>
      </c>
      <c r="BP96">
        <v>1.24</v>
      </c>
      <c r="BQ96">
        <v>1.24</v>
      </c>
      <c r="BR96">
        <v>1.24</v>
      </c>
      <c r="BS96">
        <v>267</v>
      </c>
      <c r="BT96">
        <v>2.1</v>
      </c>
      <c r="BU96">
        <v>50.2</v>
      </c>
      <c r="BV96">
        <v>4.49</v>
      </c>
      <c r="BX96">
        <v>108</v>
      </c>
    </row>
    <row r="97" spans="1:76" x14ac:dyDescent="0.25">
      <c r="A97" t="s">
        <v>335</v>
      </c>
      <c r="B97" t="s">
        <v>119</v>
      </c>
      <c r="C97" t="s">
        <v>274</v>
      </c>
      <c r="D97" t="s">
        <v>275</v>
      </c>
      <c r="E97" s="61">
        <v>45278</v>
      </c>
      <c r="F97" s="61">
        <v>45330</v>
      </c>
      <c r="K97">
        <v>174</v>
      </c>
      <c r="P97">
        <v>35.1</v>
      </c>
      <c r="Q97">
        <v>35.1</v>
      </c>
      <c r="S97">
        <v>62</v>
      </c>
      <c r="T97">
        <v>2.11</v>
      </c>
      <c r="V97">
        <v>4.53</v>
      </c>
      <c r="W97">
        <v>3</v>
      </c>
      <c r="X97">
        <v>0.87</v>
      </c>
      <c r="AA97">
        <v>15.6</v>
      </c>
      <c r="AB97">
        <v>4.0999999999999996</v>
      </c>
      <c r="AD97">
        <v>5.74</v>
      </c>
      <c r="AF97">
        <v>0.95</v>
      </c>
      <c r="AI97">
        <v>20.100000000000001</v>
      </c>
      <c r="AK97">
        <v>0.36</v>
      </c>
      <c r="AQ97">
        <v>7.88</v>
      </c>
      <c r="AR97">
        <v>20.8</v>
      </c>
      <c r="AW97">
        <v>4.5999999999999996</v>
      </c>
      <c r="AX97">
        <v>4.5999999999999996</v>
      </c>
      <c r="AY97">
        <v>20.5</v>
      </c>
      <c r="BC97">
        <v>30.5</v>
      </c>
      <c r="BE97">
        <v>4.1900000000000004</v>
      </c>
      <c r="BF97">
        <v>1.5</v>
      </c>
      <c r="BG97">
        <v>45.5</v>
      </c>
      <c r="BH97">
        <v>0.5</v>
      </c>
      <c r="BI97">
        <v>0.63</v>
      </c>
      <c r="BJ97">
        <v>0.63</v>
      </c>
      <c r="BL97">
        <v>6.15</v>
      </c>
      <c r="BM97">
        <v>0.47</v>
      </c>
      <c r="BO97">
        <v>0.4</v>
      </c>
      <c r="BP97">
        <v>1.61</v>
      </c>
      <c r="BQ97">
        <v>1.61</v>
      </c>
      <c r="BR97">
        <v>1.61</v>
      </c>
      <c r="BS97">
        <v>300</v>
      </c>
      <c r="BT97">
        <v>1.8</v>
      </c>
      <c r="BU97">
        <v>29.7</v>
      </c>
      <c r="BV97">
        <v>2.79</v>
      </c>
      <c r="BX97">
        <v>209</v>
      </c>
    </row>
    <row r="98" spans="1:76" x14ac:dyDescent="0.25">
      <c r="A98" t="s">
        <v>336</v>
      </c>
      <c r="B98" t="s">
        <v>119</v>
      </c>
      <c r="C98" t="s">
        <v>274</v>
      </c>
      <c r="D98" t="s">
        <v>275</v>
      </c>
      <c r="E98" s="61">
        <v>45278</v>
      </c>
      <c r="F98" s="61">
        <v>45330</v>
      </c>
      <c r="K98">
        <v>201</v>
      </c>
      <c r="P98">
        <v>22.2</v>
      </c>
      <c r="Q98">
        <v>22.2</v>
      </c>
      <c r="S98">
        <v>56</v>
      </c>
      <c r="T98">
        <v>2.13</v>
      </c>
      <c r="V98">
        <v>2.27</v>
      </c>
      <c r="W98">
        <v>1.63</v>
      </c>
      <c r="X98">
        <v>0.43</v>
      </c>
      <c r="AA98">
        <v>21.7</v>
      </c>
      <c r="AB98">
        <v>2.1800000000000002</v>
      </c>
      <c r="AD98">
        <v>5.01</v>
      </c>
      <c r="AF98">
        <v>0.52</v>
      </c>
      <c r="AI98">
        <v>12.5</v>
      </c>
      <c r="AK98">
        <v>0.22</v>
      </c>
      <c r="AQ98">
        <v>8.94</v>
      </c>
      <c r="AR98">
        <v>10.3</v>
      </c>
      <c r="AW98">
        <v>2.52</v>
      </c>
      <c r="AX98">
        <v>2.52</v>
      </c>
      <c r="AY98">
        <v>16.600000000000001</v>
      </c>
      <c r="BC98">
        <v>42.2</v>
      </c>
      <c r="BE98">
        <v>1.9</v>
      </c>
      <c r="BF98">
        <v>1.6</v>
      </c>
      <c r="BG98">
        <v>25</v>
      </c>
      <c r="BH98">
        <v>0.6</v>
      </c>
      <c r="BI98">
        <v>0.32</v>
      </c>
      <c r="BJ98">
        <v>0.32</v>
      </c>
      <c r="BL98">
        <v>6</v>
      </c>
      <c r="BM98">
        <v>0.57999999999999996</v>
      </c>
      <c r="BO98">
        <v>0.25</v>
      </c>
      <c r="BP98">
        <v>1.62</v>
      </c>
      <c r="BQ98">
        <v>1.62</v>
      </c>
      <c r="BR98">
        <v>1.62</v>
      </c>
      <c r="BS98">
        <v>409</v>
      </c>
      <c r="BT98">
        <v>1.9</v>
      </c>
      <c r="BU98">
        <v>15</v>
      </c>
      <c r="BV98">
        <v>1.51</v>
      </c>
      <c r="BX98">
        <v>184</v>
      </c>
    </row>
    <row r="99" spans="1:76" x14ac:dyDescent="0.25">
      <c r="A99" t="s">
        <v>337</v>
      </c>
      <c r="B99" t="s">
        <v>119</v>
      </c>
      <c r="C99" t="s">
        <v>274</v>
      </c>
      <c r="D99" t="s">
        <v>275</v>
      </c>
      <c r="E99" s="61">
        <v>45278</v>
      </c>
      <c r="F99" s="61">
        <v>45330</v>
      </c>
      <c r="K99">
        <v>441</v>
      </c>
      <c r="P99">
        <v>269</v>
      </c>
      <c r="Q99">
        <v>269</v>
      </c>
      <c r="S99">
        <v>34</v>
      </c>
      <c r="T99">
        <v>1.78</v>
      </c>
      <c r="V99">
        <v>7.96</v>
      </c>
      <c r="W99">
        <v>5.18</v>
      </c>
      <c r="X99">
        <v>1.78</v>
      </c>
      <c r="AA99">
        <v>21.3</v>
      </c>
      <c r="AB99">
        <v>6.97</v>
      </c>
      <c r="AD99">
        <v>4.1100000000000003</v>
      </c>
      <c r="AF99">
        <v>1.65</v>
      </c>
      <c r="AI99">
        <v>35.9</v>
      </c>
      <c r="AK99">
        <v>0.72</v>
      </c>
      <c r="AQ99">
        <v>6.64</v>
      </c>
      <c r="AR99">
        <v>37.1</v>
      </c>
      <c r="AW99">
        <v>8.7100000000000009</v>
      </c>
      <c r="AX99">
        <v>8.7100000000000009</v>
      </c>
      <c r="AY99">
        <v>23.2</v>
      </c>
      <c r="BC99">
        <v>59.2</v>
      </c>
      <c r="BE99">
        <v>7.09</v>
      </c>
      <c r="BF99">
        <v>1.6</v>
      </c>
      <c r="BG99">
        <v>35.299999999999997</v>
      </c>
      <c r="BH99">
        <v>0.4</v>
      </c>
      <c r="BI99">
        <v>1.1200000000000001</v>
      </c>
      <c r="BJ99">
        <v>1.1200000000000001</v>
      </c>
      <c r="BL99">
        <v>4.21</v>
      </c>
      <c r="BM99">
        <v>0.47</v>
      </c>
      <c r="BO99">
        <v>0.72</v>
      </c>
      <c r="BP99">
        <v>1.03</v>
      </c>
      <c r="BQ99">
        <v>1.03</v>
      </c>
      <c r="BR99">
        <v>1.03</v>
      </c>
      <c r="BS99">
        <v>242</v>
      </c>
      <c r="BT99">
        <v>1.9</v>
      </c>
      <c r="BU99">
        <v>44.7</v>
      </c>
      <c r="BV99">
        <v>5.21</v>
      </c>
      <c r="BX99">
        <v>135</v>
      </c>
    </row>
    <row r="100" spans="1:76" x14ac:dyDescent="0.25">
      <c r="A100" t="s">
        <v>338</v>
      </c>
      <c r="B100" t="s">
        <v>119</v>
      </c>
      <c r="C100" t="s">
        <v>274</v>
      </c>
      <c r="D100" t="s">
        <v>275</v>
      </c>
      <c r="E100" s="61">
        <v>45278</v>
      </c>
      <c r="F100" s="61">
        <v>45330</v>
      </c>
      <c r="K100">
        <v>428</v>
      </c>
      <c r="P100">
        <v>69.2</v>
      </c>
      <c r="Q100">
        <v>69.2</v>
      </c>
      <c r="S100">
        <v>37</v>
      </c>
      <c r="T100">
        <v>1.76</v>
      </c>
      <c r="V100">
        <v>22.7</v>
      </c>
      <c r="W100">
        <v>14.35</v>
      </c>
      <c r="X100">
        <v>5.89</v>
      </c>
      <c r="AA100">
        <v>19.8</v>
      </c>
      <c r="AB100">
        <v>21.3</v>
      </c>
      <c r="AD100">
        <v>2.89</v>
      </c>
      <c r="AF100">
        <v>4.63</v>
      </c>
      <c r="AI100">
        <v>99.1</v>
      </c>
      <c r="AK100">
        <v>1.83</v>
      </c>
      <c r="AQ100">
        <v>5.7</v>
      </c>
      <c r="AR100">
        <v>111.5</v>
      </c>
      <c r="AW100">
        <v>25.6</v>
      </c>
      <c r="AX100">
        <v>25.6</v>
      </c>
      <c r="AY100">
        <v>40.1</v>
      </c>
      <c r="BC100">
        <v>52.3</v>
      </c>
      <c r="BE100">
        <v>24.3</v>
      </c>
      <c r="BF100">
        <v>1.3</v>
      </c>
      <c r="BG100">
        <v>58.1</v>
      </c>
      <c r="BH100">
        <v>0.4</v>
      </c>
      <c r="BI100">
        <v>3.44</v>
      </c>
      <c r="BJ100">
        <v>3.44</v>
      </c>
      <c r="BL100">
        <v>3.47</v>
      </c>
      <c r="BM100">
        <v>0.44</v>
      </c>
      <c r="BO100">
        <v>1.89</v>
      </c>
      <c r="BP100">
        <v>0.93</v>
      </c>
      <c r="BQ100">
        <v>0.93</v>
      </c>
      <c r="BR100">
        <v>0.93</v>
      </c>
      <c r="BS100">
        <v>278</v>
      </c>
      <c r="BT100">
        <v>1.7</v>
      </c>
      <c r="BU100">
        <v>120</v>
      </c>
      <c r="BV100">
        <v>12.95</v>
      </c>
      <c r="BX100">
        <v>98</v>
      </c>
    </row>
    <row r="101" spans="1:76" x14ac:dyDescent="0.25">
      <c r="A101" t="s">
        <v>339</v>
      </c>
      <c r="B101" t="s">
        <v>119</v>
      </c>
      <c r="C101" t="s">
        <v>274</v>
      </c>
      <c r="D101" t="s">
        <v>275</v>
      </c>
      <c r="E101" s="61">
        <v>45278</v>
      </c>
      <c r="F101" s="61">
        <v>45330</v>
      </c>
      <c r="K101">
        <v>248</v>
      </c>
      <c r="P101">
        <v>24.9</v>
      </c>
      <c r="Q101">
        <v>24.9</v>
      </c>
      <c r="S101">
        <v>34</v>
      </c>
      <c r="T101">
        <v>1.81</v>
      </c>
      <c r="V101">
        <v>13.8</v>
      </c>
      <c r="W101">
        <v>8.69</v>
      </c>
      <c r="X101">
        <v>2.62</v>
      </c>
      <c r="AA101">
        <v>18.5</v>
      </c>
      <c r="AB101">
        <v>11.35</v>
      </c>
      <c r="AD101">
        <v>2.44</v>
      </c>
      <c r="AF101">
        <v>2.82</v>
      </c>
      <c r="AI101">
        <v>48.1</v>
      </c>
      <c r="AK101">
        <v>1.1000000000000001</v>
      </c>
      <c r="AQ101">
        <v>4.6100000000000003</v>
      </c>
      <c r="AR101">
        <v>48.2</v>
      </c>
      <c r="AW101">
        <v>10.75</v>
      </c>
      <c r="AX101">
        <v>10.75</v>
      </c>
      <c r="AY101">
        <v>39.200000000000003</v>
      </c>
      <c r="BC101">
        <v>50.1</v>
      </c>
      <c r="BE101">
        <v>11.4</v>
      </c>
      <c r="BF101">
        <v>0.9</v>
      </c>
      <c r="BG101">
        <v>70.599999999999994</v>
      </c>
      <c r="BH101">
        <v>0.3</v>
      </c>
      <c r="BI101">
        <v>1.89</v>
      </c>
      <c r="BJ101">
        <v>1.89</v>
      </c>
      <c r="BL101">
        <v>3.3</v>
      </c>
      <c r="BM101">
        <v>0.37</v>
      </c>
      <c r="BO101">
        <v>1.26</v>
      </c>
      <c r="BP101">
        <v>0.82</v>
      </c>
      <c r="BQ101">
        <v>0.82</v>
      </c>
      <c r="BR101">
        <v>0.82</v>
      </c>
      <c r="BS101">
        <v>318</v>
      </c>
      <c r="BT101">
        <v>1.9</v>
      </c>
      <c r="BU101">
        <v>80</v>
      </c>
      <c r="BV101">
        <v>8.19</v>
      </c>
      <c r="BX101">
        <v>92</v>
      </c>
    </row>
    <row r="102" spans="1:76" x14ac:dyDescent="0.25">
      <c r="A102" t="s">
        <v>340</v>
      </c>
      <c r="B102" t="s">
        <v>119</v>
      </c>
      <c r="C102" t="s">
        <v>274</v>
      </c>
      <c r="D102" t="s">
        <v>275</v>
      </c>
      <c r="E102" s="61">
        <v>45278</v>
      </c>
      <c r="F102" s="61">
        <v>45330</v>
      </c>
      <c r="K102">
        <v>307</v>
      </c>
      <c r="P102">
        <v>43.7</v>
      </c>
      <c r="Q102">
        <v>43.7</v>
      </c>
      <c r="S102">
        <v>30</v>
      </c>
      <c r="T102">
        <v>1.41</v>
      </c>
      <c r="V102">
        <v>7.59</v>
      </c>
      <c r="W102">
        <v>5.16</v>
      </c>
      <c r="X102">
        <v>1.64</v>
      </c>
      <c r="AA102">
        <v>18.8</v>
      </c>
      <c r="AB102">
        <v>6.48</v>
      </c>
      <c r="AD102">
        <v>2.4700000000000002</v>
      </c>
      <c r="AF102">
        <v>1.66</v>
      </c>
      <c r="AI102">
        <v>29.6</v>
      </c>
      <c r="AK102">
        <v>0.72</v>
      </c>
      <c r="AQ102">
        <v>4.41</v>
      </c>
      <c r="AR102">
        <v>29.3</v>
      </c>
      <c r="AW102">
        <v>6.44</v>
      </c>
      <c r="AX102">
        <v>6.44</v>
      </c>
      <c r="AY102">
        <v>30.5</v>
      </c>
      <c r="BC102">
        <v>44.7</v>
      </c>
      <c r="BE102">
        <v>6.24</v>
      </c>
      <c r="BF102">
        <v>0.9</v>
      </c>
      <c r="BG102">
        <v>99.8</v>
      </c>
      <c r="BH102">
        <v>0.3</v>
      </c>
      <c r="BI102">
        <v>1.07</v>
      </c>
      <c r="BJ102">
        <v>1.07</v>
      </c>
      <c r="BL102">
        <v>2.98</v>
      </c>
      <c r="BM102">
        <v>0.37</v>
      </c>
      <c r="BO102">
        <v>0.66</v>
      </c>
      <c r="BP102">
        <v>0.76</v>
      </c>
      <c r="BQ102">
        <v>0.76</v>
      </c>
      <c r="BR102">
        <v>0.76</v>
      </c>
      <c r="BS102">
        <v>205</v>
      </c>
      <c r="BT102">
        <v>1.8</v>
      </c>
      <c r="BU102">
        <v>48.9</v>
      </c>
      <c r="BV102">
        <v>4.3899999999999997</v>
      </c>
      <c r="BX102">
        <v>85</v>
      </c>
    </row>
    <row r="103" spans="1:76" x14ac:dyDescent="0.25">
      <c r="A103" t="s">
        <v>341</v>
      </c>
      <c r="B103" t="s">
        <v>119</v>
      </c>
      <c r="C103" t="s">
        <v>274</v>
      </c>
      <c r="D103" t="s">
        <v>275</v>
      </c>
      <c r="E103" s="61">
        <v>45278</v>
      </c>
      <c r="F103" s="61">
        <v>45330</v>
      </c>
      <c r="K103">
        <v>127</v>
      </c>
      <c r="P103">
        <v>37.1</v>
      </c>
      <c r="Q103">
        <v>37.1</v>
      </c>
      <c r="S103">
        <v>53</v>
      </c>
      <c r="T103">
        <v>2.0699999999999998</v>
      </c>
      <c r="V103">
        <v>4.7699999999999996</v>
      </c>
      <c r="W103">
        <v>2.7</v>
      </c>
      <c r="X103">
        <v>0.85</v>
      </c>
      <c r="AA103">
        <v>17.600000000000001</v>
      </c>
      <c r="AB103">
        <v>3.93</v>
      </c>
      <c r="AD103">
        <v>10.35</v>
      </c>
      <c r="AF103">
        <v>0.89</v>
      </c>
      <c r="AI103">
        <v>21</v>
      </c>
      <c r="AK103">
        <v>0.32</v>
      </c>
      <c r="AQ103">
        <v>15.4</v>
      </c>
      <c r="AR103">
        <v>21.7</v>
      </c>
      <c r="AW103">
        <v>5.35</v>
      </c>
      <c r="AX103">
        <v>5.35</v>
      </c>
      <c r="AY103">
        <v>18.600000000000001</v>
      </c>
      <c r="BC103">
        <v>35.6</v>
      </c>
      <c r="BE103">
        <v>4.4000000000000004</v>
      </c>
      <c r="BF103">
        <v>1.7</v>
      </c>
      <c r="BG103">
        <v>16.8</v>
      </c>
      <c r="BH103">
        <v>0.9</v>
      </c>
      <c r="BI103">
        <v>0.57999999999999996</v>
      </c>
      <c r="BJ103">
        <v>0.57999999999999996</v>
      </c>
      <c r="BL103">
        <v>9.9499999999999993</v>
      </c>
      <c r="BM103">
        <v>0.88</v>
      </c>
      <c r="BO103">
        <v>0.4</v>
      </c>
      <c r="BP103">
        <v>2.0099999999999998</v>
      </c>
      <c r="BQ103">
        <v>2.0099999999999998</v>
      </c>
      <c r="BR103">
        <v>2.0099999999999998</v>
      </c>
      <c r="BS103">
        <v>502</v>
      </c>
      <c r="BT103">
        <v>3.1</v>
      </c>
      <c r="BU103">
        <v>24</v>
      </c>
      <c r="BV103">
        <v>2.62</v>
      </c>
      <c r="BX103">
        <v>394</v>
      </c>
    </row>
    <row r="104" spans="1:76" x14ac:dyDescent="0.25">
      <c r="A104" t="s">
        <v>342</v>
      </c>
      <c r="B104" t="s">
        <v>119</v>
      </c>
      <c r="C104" t="s">
        <v>274</v>
      </c>
      <c r="D104" t="s">
        <v>275</v>
      </c>
      <c r="E104" s="61">
        <v>45278</v>
      </c>
      <c r="F104" s="61">
        <v>45330</v>
      </c>
      <c r="K104">
        <v>311</v>
      </c>
      <c r="P104">
        <v>21.4</v>
      </c>
      <c r="Q104">
        <v>21.4</v>
      </c>
      <c r="S104">
        <v>25</v>
      </c>
      <c r="T104">
        <v>2.2599999999999998</v>
      </c>
      <c r="V104">
        <v>2.93</v>
      </c>
      <c r="W104">
        <v>1.9</v>
      </c>
      <c r="X104">
        <v>0.56999999999999995</v>
      </c>
      <c r="AA104">
        <v>21.9</v>
      </c>
      <c r="AB104">
        <v>2.36</v>
      </c>
      <c r="AD104">
        <v>6.77</v>
      </c>
      <c r="AF104">
        <v>0.61</v>
      </c>
      <c r="AI104">
        <v>13.3</v>
      </c>
      <c r="AK104">
        <v>0.28999999999999998</v>
      </c>
      <c r="AQ104">
        <v>10.050000000000001</v>
      </c>
      <c r="AR104">
        <v>11.8</v>
      </c>
      <c r="AW104">
        <v>2.95</v>
      </c>
      <c r="AX104">
        <v>2.95</v>
      </c>
      <c r="AY104">
        <v>20</v>
      </c>
      <c r="BC104">
        <v>46.4</v>
      </c>
      <c r="BE104">
        <v>2.6</v>
      </c>
      <c r="BF104">
        <v>1.6</v>
      </c>
      <c r="BG104">
        <v>17.5</v>
      </c>
      <c r="BH104">
        <v>0.7</v>
      </c>
      <c r="BI104">
        <v>0.39</v>
      </c>
      <c r="BJ104">
        <v>0.39</v>
      </c>
      <c r="BL104">
        <v>6.41</v>
      </c>
      <c r="BM104">
        <v>0.66</v>
      </c>
      <c r="BO104">
        <v>0.27</v>
      </c>
      <c r="BP104">
        <v>1.72</v>
      </c>
      <c r="BQ104">
        <v>1.72</v>
      </c>
      <c r="BR104">
        <v>1.72</v>
      </c>
      <c r="BS104">
        <v>342</v>
      </c>
      <c r="BT104">
        <v>1.8</v>
      </c>
      <c r="BU104">
        <v>17</v>
      </c>
      <c r="BV104">
        <v>1.82</v>
      </c>
      <c r="BX104">
        <v>253</v>
      </c>
    </row>
    <row r="105" spans="1:76" x14ac:dyDescent="0.25">
      <c r="A105" t="s">
        <v>343</v>
      </c>
      <c r="B105" t="s">
        <v>119</v>
      </c>
      <c r="C105" t="s">
        <v>274</v>
      </c>
      <c r="D105" t="s">
        <v>275</v>
      </c>
      <c r="E105" s="61">
        <v>45278</v>
      </c>
      <c r="F105" s="61">
        <v>45330</v>
      </c>
      <c r="K105">
        <v>455</v>
      </c>
      <c r="P105">
        <v>127.5</v>
      </c>
      <c r="Q105">
        <v>127.5</v>
      </c>
      <c r="S105">
        <v>22</v>
      </c>
      <c r="T105">
        <v>2.1</v>
      </c>
      <c r="V105">
        <v>4.79</v>
      </c>
      <c r="W105">
        <v>3.05</v>
      </c>
      <c r="X105">
        <v>0.85</v>
      </c>
      <c r="AA105">
        <v>26.4</v>
      </c>
      <c r="AB105">
        <v>3.38</v>
      </c>
      <c r="AD105">
        <v>4.13</v>
      </c>
      <c r="AF105">
        <v>0.96</v>
      </c>
      <c r="AI105">
        <v>20.5</v>
      </c>
      <c r="AK105">
        <v>0.42</v>
      </c>
      <c r="AQ105">
        <v>7.25</v>
      </c>
      <c r="AR105">
        <v>19.3</v>
      </c>
      <c r="AW105">
        <v>4.6500000000000004</v>
      </c>
      <c r="AX105">
        <v>4.6500000000000004</v>
      </c>
      <c r="AY105">
        <v>17.7</v>
      </c>
      <c r="BC105">
        <v>73</v>
      </c>
      <c r="BE105">
        <v>4.17</v>
      </c>
      <c r="BF105">
        <v>2</v>
      </c>
      <c r="BG105">
        <v>25.5</v>
      </c>
      <c r="BH105">
        <v>0.4</v>
      </c>
      <c r="BI105">
        <v>0.68</v>
      </c>
      <c r="BJ105">
        <v>0.68</v>
      </c>
      <c r="BL105">
        <v>5.65</v>
      </c>
      <c r="BM105">
        <v>0.52</v>
      </c>
      <c r="BO105">
        <v>0.44</v>
      </c>
      <c r="BP105">
        <v>1.36</v>
      </c>
      <c r="BQ105">
        <v>1.36</v>
      </c>
      <c r="BR105">
        <v>1.36</v>
      </c>
      <c r="BS105">
        <v>434</v>
      </c>
      <c r="BT105">
        <v>1.4</v>
      </c>
      <c r="BU105">
        <v>25.6</v>
      </c>
      <c r="BV105">
        <v>3.15</v>
      </c>
      <c r="BX105">
        <v>145</v>
      </c>
    </row>
    <row r="106" spans="1:76" x14ac:dyDescent="0.25">
      <c r="A106" t="s">
        <v>344</v>
      </c>
      <c r="B106" t="s">
        <v>119</v>
      </c>
      <c r="C106" t="s">
        <v>274</v>
      </c>
      <c r="D106" t="s">
        <v>275</v>
      </c>
      <c r="E106" s="61">
        <v>45278</v>
      </c>
      <c r="F106" s="61">
        <v>45330</v>
      </c>
      <c r="K106">
        <v>397</v>
      </c>
      <c r="P106">
        <v>40.4</v>
      </c>
      <c r="Q106">
        <v>40.4</v>
      </c>
      <c r="S106">
        <v>36</v>
      </c>
      <c r="T106">
        <v>2.2999999999999998</v>
      </c>
      <c r="V106">
        <v>7.98</v>
      </c>
      <c r="W106">
        <v>4.5199999999999996</v>
      </c>
      <c r="X106">
        <v>1.79</v>
      </c>
      <c r="AA106">
        <v>25.6</v>
      </c>
      <c r="AB106">
        <v>6.68</v>
      </c>
      <c r="AD106">
        <v>3.84</v>
      </c>
      <c r="AF106">
        <v>1.51</v>
      </c>
      <c r="AI106">
        <v>37.1</v>
      </c>
      <c r="AK106">
        <v>0.64</v>
      </c>
      <c r="AQ106">
        <v>7.46</v>
      </c>
      <c r="AR106">
        <v>37.1</v>
      </c>
      <c r="AW106">
        <v>8.7899999999999991</v>
      </c>
      <c r="AX106">
        <v>8.7899999999999991</v>
      </c>
      <c r="AY106">
        <v>26.1</v>
      </c>
      <c r="BC106">
        <v>69.599999999999994</v>
      </c>
      <c r="BE106">
        <v>7.92</v>
      </c>
      <c r="BF106">
        <v>1.7</v>
      </c>
      <c r="BG106">
        <v>34</v>
      </c>
      <c r="BH106">
        <v>0.5</v>
      </c>
      <c r="BI106">
        <v>1.1599999999999999</v>
      </c>
      <c r="BJ106">
        <v>1.1599999999999999</v>
      </c>
      <c r="BL106">
        <v>5.39</v>
      </c>
      <c r="BM106">
        <v>0.54</v>
      </c>
      <c r="BO106">
        <v>0.7</v>
      </c>
      <c r="BP106">
        <v>1.48</v>
      </c>
      <c r="BQ106">
        <v>1.48</v>
      </c>
      <c r="BR106">
        <v>1.48</v>
      </c>
      <c r="BS106">
        <v>341</v>
      </c>
      <c r="BT106">
        <v>1</v>
      </c>
      <c r="BU106">
        <v>38.1</v>
      </c>
      <c r="BV106">
        <v>4.3</v>
      </c>
      <c r="BX106">
        <v>136</v>
      </c>
    </row>
    <row r="107" spans="1:76" x14ac:dyDescent="0.25">
      <c r="A107" t="s">
        <v>345</v>
      </c>
      <c r="B107" t="s">
        <v>119</v>
      </c>
      <c r="C107" t="s">
        <v>274</v>
      </c>
      <c r="D107" t="s">
        <v>275</v>
      </c>
      <c r="E107" s="61">
        <v>45278</v>
      </c>
      <c r="F107" s="61">
        <v>45330</v>
      </c>
      <c r="K107">
        <v>424</v>
      </c>
      <c r="P107">
        <v>54.7</v>
      </c>
      <c r="Q107">
        <v>54.7</v>
      </c>
      <c r="S107">
        <v>19</v>
      </c>
      <c r="T107">
        <v>1.79</v>
      </c>
      <c r="V107">
        <v>29</v>
      </c>
      <c r="W107">
        <v>15.15</v>
      </c>
      <c r="X107">
        <v>8.56</v>
      </c>
      <c r="AA107">
        <v>24.6</v>
      </c>
      <c r="AB107">
        <v>29.3</v>
      </c>
      <c r="AD107">
        <v>3.21</v>
      </c>
      <c r="AF107">
        <v>5.17</v>
      </c>
      <c r="AI107">
        <v>159.5</v>
      </c>
      <c r="AK107">
        <v>2.0099999999999998</v>
      </c>
      <c r="AQ107">
        <v>5.96</v>
      </c>
      <c r="AR107">
        <v>173</v>
      </c>
      <c r="AW107">
        <v>43.4</v>
      </c>
      <c r="AX107">
        <v>43.4</v>
      </c>
      <c r="AY107">
        <v>48.4</v>
      </c>
      <c r="BC107">
        <v>58.3</v>
      </c>
      <c r="BE107">
        <v>34.299999999999997</v>
      </c>
      <c r="BF107">
        <v>1.5</v>
      </c>
      <c r="BG107">
        <v>90.6</v>
      </c>
      <c r="BH107">
        <v>0.4</v>
      </c>
      <c r="BI107">
        <v>4.6900000000000004</v>
      </c>
      <c r="BJ107">
        <v>4.6900000000000004</v>
      </c>
      <c r="BL107">
        <v>4.42</v>
      </c>
      <c r="BM107">
        <v>0.52</v>
      </c>
      <c r="BO107">
        <v>2.0099999999999998</v>
      </c>
      <c r="BP107">
        <v>1.54</v>
      </c>
      <c r="BQ107">
        <v>1.54</v>
      </c>
      <c r="BR107">
        <v>1.54</v>
      </c>
      <c r="BS107">
        <v>372</v>
      </c>
      <c r="BT107">
        <v>1.1000000000000001</v>
      </c>
      <c r="BU107">
        <v>99.7</v>
      </c>
      <c r="BV107">
        <v>13.05</v>
      </c>
      <c r="BX107">
        <v>118</v>
      </c>
    </row>
    <row r="108" spans="1:76" x14ac:dyDescent="0.25">
      <c r="A108" t="s">
        <v>346</v>
      </c>
      <c r="B108" t="s">
        <v>119</v>
      </c>
      <c r="C108" t="s">
        <v>274</v>
      </c>
      <c r="D108" t="s">
        <v>275</v>
      </c>
      <c r="E108" s="61">
        <v>45278</v>
      </c>
      <c r="F108" s="61">
        <v>45330</v>
      </c>
      <c r="K108">
        <v>300</v>
      </c>
      <c r="P108">
        <v>37.9</v>
      </c>
      <c r="Q108">
        <v>37.9</v>
      </c>
      <c r="S108">
        <v>15</v>
      </c>
      <c r="T108">
        <v>2.86</v>
      </c>
      <c r="V108">
        <v>12.15</v>
      </c>
      <c r="W108">
        <v>7.9</v>
      </c>
      <c r="X108">
        <v>2.58</v>
      </c>
      <c r="AA108">
        <v>22.8</v>
      </c>
      <c r="AB108">
        <v>10.75</v>
      </c>
      <c r="AD108">
        <v>3.1</v>
      </c>
      <c r="AF108">
        <v>2.44</v>
      </c>
      <c r="AI108">
        <v>50.6</v>
      </c>
      <c r="AK108">
        <v>1.02</v>
      </c>
      <c r="AQ108">
        <v>6.33</v>
      </c>
      <c r="AR108">
        <v>47.1</v>
      </c>
      <c r="AW108">
        <v>11.05</v>
      </c>
      <c r="AX108">
        <v>11.05</v>
      </c>
      <c r="AY108">
        <v>49.8</v>
      </c>
      <c r="BC108">
        <v>60.9</v>
      </c>
      <c r="BE108">
        <v>9.58</v>
      </c>
      <c r="BF108">
        <v>2</v>
      </c>
      <c r="BG108">
        <v>65</v>
      </c>
      <c r="BH108">
        <v>0.4</v>
      </c>
      <c r="BI108">
        <v>1.84</v>
      </c>
      <c r="BJ108">
        <v>1.84</v>
      </c>
      <c r="BL108">
        <v>4.43</v>
      </c>
      <c r="BM108">
        <v>0.53</v>
      </c>
      <c r="BO108">
        <v>0.97</v>
      </c>
      <c r="BP108">
        <v>1.1000000000000001</v>
      </c>
      <c r="BQ108">
        <v>1.1000000000000001</v>
      </c>
      <c r="BR108">
        <v>1.1000000000000001</v>
      </c>
      <c r="BS108">
        <v>377</v>
      </c>
      <c r="BT108">
        <v>1.2</v>
      </c>
      <c r="BU108">
        <v>58.5</v>
      </c>
      <c r="BV108">
        <v>6.33</v>
      </c>
      <c r="BX108">
        <v>121</v>
      </c>
    </row>
    <row r="109" spans="1:76" x14ac:dyDescent="0.25">
      <c r="A109" t="s">
        <v>347</v>
      </c>
      <c r="B109" t="s">
        <v>119</v>
      </c>
      <c r="C109" t="s">
        <v>274</v>
      </c>
      <c r="D109" t="s">
        <v>275</v>
      </c>
      <c r="E109" s="61">
        <v>45278</v>
      </c>
      <c r="F109" s="61">
        <v>45330</v>
      </c>
      <c r="K109">
        <v>187.5</v>
      </c>
      <c r="P109">
        <v>34.4</v>
      </c>
      <c r="Q109">
        <v>34.4</v>
      </c>
      <c r="S109">
        <v>36</v>
      </c>
      <c r="T109">
        <v>2.84</v>
      </c>
      <c r="V109">
        <v>6.62</v>
      </c>
      <c r="W109">
        <v>3.82</v>
      </c>
      <c r="X109">
        <v>1.55</v>
      </c>
      <c r="AA109">
        <v>18.3</v>
      </c>
      <c r="AB109">
        <v>6.13</v>
      </c>
      <c r="AD109">
        <v>6.49</v>
      </c>
      <c r="AF109">
        <v>1.21</v>
      </c>
      <c r="AI109">
        <v>30.5</v>
      </c>
      <c r="AK109">
        <v>0.56000000000000005</v>
      </c>
      <c r="AQ109">
        <v>11.1</v>
      </c>
      <c r="AR109">
        <v>31.7</v>
      </c>
      <c r="AW109">
        <v>7.8</v>
      </c>
      <c r="AX109">
        <v>7.8</v>
      </c>
      <c r="AY109">
        <v>35.1</v>
      </c>
      <c r="BC109">
        <v>34.4</v>
      </c>
      <c r="BE109">
        <v>6.21</v>
      </c>
      <c r="BF109">
        <v>1.9</v>
      </c>
      <c r="BG109">
        <v>31.3</v>
      </c>
      <c r="BH109">
        <v>0.8</v>
      </c>
      <c r="BI109">
        <v>0.99</v>
      </c>
      <c r="BJ109">
        <v>0.99</v>
      </c>
      <c r="BL109">
        <v>7.38</v>
      </c>
      <c r="BM109">
        <v>0.7</v>
      </c>
      <c r="BO109">
        <v>0.54</v>
      </c>
      <c r="BP109">
        <v>1.68</v>
      </c>
      <c r="BQ109">
        <v>1.68</v>
      </c>
      <c r="BR109">
        <v>1.68</v>
      </c>
      <c r="BS109">
        <v>411</v>
      </c>
      <c r="BT109">
        <v>2.1</v>
      </c>
      <c r="BU109">
        <v>33.299999999999997</v>
      </c>
      <c r="BV109">
        <v>3.49</v>
      </c>
      <c r="BX109">
        <v>246</v>
      </c>
    </row>
    <row r="110" spans="1:76" x14ac:dyDescent="0.25">
      <c r="A110" t="s">
        <v>348</v>
      </c>
      <c r="B110" t="s">
        <v>119</v>
      </c>
      <c r="C110" t="s">
        <v>274</v>
      </c>
      <c r="D110" t="s">
        <v>275</v>
      </c>
      <c r="E110" s="61">
        <v>45278</v>
      </c>
      <c r="F110" s="61">
        <v>45330</v>
      </c>
      <c r="K110">
        <v>253</v>
      </c>
      <c r="P110">
        <v>48.7</v>
      </c>
      <c r="Q110">
        <v>48.7</v>
      </c>
      <c r="S110">
        <v>21</v>
      </c>
      <c r="T110">
        <v>1.6</v>
      </c>
      <c r="V110">
        <v>6.84</v>
      </c>
      <c r="W110">
        <v>4.32</v>
      </c>
      <c r="X110">
        <v>1.26</v>
      </c>
      <c r="AA110">
        <v>17.7</v>
      </c>
      <c r="AB110">
        <v>5.4</v>
      </c>
      <c r="AD110">
        <v>5.0199999999999996</v>
      </c>
      <c r="AF110">
        <v>1.43</v>
      </c>
      <c r="AI110">
        <v>20.8</v>
      </c>
      <c r="AK110">
        <v>0.65</v>
      </c>
      <c r="AQ110">
        <v>8.42</v>
      </c>
      <c r="AR110">
        <v>22.7</v>
      </c>
      <c r="AW110">
        <v>5.13</v>
      </c>
      <c r="AX110">
        <v>5.13</v>
      </c>
      <c r="AY110">
        <v>34.1</v>
      </c>
      <c r="BC110">
        <v>48.9</v>
      </c>
      <c r="BE110">
        <v>5</v>
      </c>
      <c r="BF110">
        <v>1.8</v>
      </c>
      <c r="BG110">
        <v>86.9</v>
      </c>
      <c r="BH110">
        <v>0.6</v>
      </c>
      <c r="BI110">
        <v>0.95</v>
      </c>
      <c r="BJ110">
        <v>0.95</v>
      </c>
      <c r="BL110">
        <v>6.31</v>
      </c>
      <c r="BM110">
        <v>0.64</v>
      </c>
      <c r="BO110">
        <v>0.63</v>
      </c>
      <c r="BP110">
        <v>1.55</v>
      </c>
      <c r="BQ110">
        <v>1.55</v>
      </c>
      <c r="BR110">
        <v>1.55</v>
      </c>
      <c r="BS110">
        <v>429</v>
      </c>
      <c r="BT110">
        <v>1.9</v>
      </c>
      <c r="BU110">
        <v>37.700000000000003</v>
      </c>
      <c r="BV110">
        <v>4.03</v>
      </c>
      <c r="BX110">
        <v>181</v>
      </c>
    </row>
    <row r="111" spans="1:76" x14ac:dyDescent="0.25">
      <c r="A111" t="s">
        <v>349</v>
      </c>
      <c r="B111" t="s">
        <v>119</v>
      </c>
      <c r="C111" t="s">
        <v>274</v>
      </c>
      <c r="D111" t="s">
        <v>275</v>
      </c>
      <c r="E111" s="61">
        <v>45278</v>
      </c>
      <c r="F111" s="61">
        <v>45330</v>
      </c>
      <c r="K111">
        <v>204</v>
      </c>
      <c r="P111">
        <v>43</v>
      </c>
      <c r="Q111">
        <v>43</v>
      </c>
      <c r="S111">
        <v>185</v>
      </c>
      <c r="T111">
        <v>2.44</v>
      </c>
      <c r="V111">
        <v>5.66</v>
      </c>
      <c r="W111">
        <v>3.52</v>
      </c>
      <c r="X111">
        <v>1.07</v>
      </c>
      <c r="AA111">
        <v>16.399999999999999</v>
      </c>
      <c r="AB111">
        <v>4.66</v>
      </c>
      <c r="AD111">
        <v>7.59</v>
      </c>
      <c r="AF111">
        <v>1.08</v>
      </c>
      <c r="AI111">
        <v>22.7</v>
      </c>
      <c r="AK111">
        <v>0.49</v>
      </c>
      <c r="AQ111">
        <v>14.35</v>
      </c>
      <c r="AR111">
        <v>21.2</v>
      </c>
      <c r="AW111">
        <v>5.42</v>
      </c>
      <c r="AX111">
        <v>5.42</v>
      </c>
      <c r="AY111">
        <v>31.4</v>
      </c>
      <c r="BC111">
        <v>38.9</v>
      </c>
      <c r="BE111">
        <v>4.62</v>
      </c>
      <c r="BF111">
        <v>2</v>
      </c>
      <c r="BG111">
        <v>34.4</v>
      </c>
      <c r="BH111">
        <v>0.9</v>
      </c>
      <c r="BI111">
        <v>0.8</v>
      </c>
      <c r="BJ111">
        <v>0.8</v>
      </c>
      <c r="BL111">
        <v>8.73</v>
      </c>
      <c r="BM111">
        <v>0.99</v>
      </c>
      <c r="BO111">
        <v>0.45</v>
      </c>
      <c r="BP111">
        <v>1.91</v>
      </c>
      <c r="BQ111">
        <v>1.91</v>
      </c>
      <c r="BR111">
        <v>1.91</v>
      </c>
      <c r="BS111">
        <v>618</v>
      </c>
      <c r="BT111">
        <v>8.1999999999999993</v>
      </c>
      <c r="BU111">
        <v>33.6</v>
      </c>
      <c r="BV111">
        <v>3.06</v>
      </c>
      <c r="BX111">
        <v>288</v>
      </c>
    </row>
    <row r="112" spans="1:76" x14ac:dyDescent="0.25">
      <c r="A112" t="s">
        <v>350</v>
      </c>
      <c r="B112" t="s">
        <v>119</v>
      </c>
      <c r="C112" t="s">
        <v>274</v>
      </c>
      <c r="D112" t="s">
        <v>275</v>
      </c>
      <c r="E112" s="61">
        <v>45278</v>
      </c>
      <c r="F112" s="61">
        <v>45330</v>
      </c>
      <c r="K112">
        <v>282</v>
      </c>
      <c r="P112">
        <v>48.5</v>
      </c>
      <c r="Q112">
        <v>48.5</v>
      </c>
      <c r="S112">
        <v>192</v>
      </c>
      <c r="T112">
        <v>2.3199999999999998</v>
      </c>
      <c r="V112">
        <v>4.59</v>
      </c>
      <c r="W112">
        <v>2.83</v>
      </c>
      <c r="X112">
        <v>0.85</v>
      </c>
      <c r="AA112">
        <v>16.899999999999999</v>
      </c>
      <c r="AB112">
        <v>3.51</v>
      </c>
      <c r="AD112">
        <v>7.52</v>
      </c>
      <c r="AF112">
        <v>0.94</v>
      </c>
      <c r="AI112">
        <v>16.600000000000001</v>
      </c>
      <c r="AK112">
        <v>0.46</v>
      </c>
      <c r="AQ112">
        <v>14.25</v>
      </c>
      <c r="AR112">
        <v>17.399999999999999</v>
      </c>
      <c r="AW112">
        <v>4.3</v>
      </c>
      <c r="AX112">
        <v>4.3</v>
      </c>
      <c r="AY112">
        <v>28</v>
      </c>
      <c r="BC112">
        <v>36</v>
      </c>
      <c r="BE112">
        <v>4.3499999999999996</v>
      </c>
      <c r="BF112">
        <v>1.9</v>
      </c>
      <c r="BG112">
        <v>32.700000000000003</v>
      </c>
      <c r="BH112">
        <v>0.9</v>
      </c>
      <c r="BI112">
        <v>0.69</v>
      </c>
      <c r="BJ112">
        <v>0.69</v>
      </c>
      <c r="BL112">
        <v>8.18</v>
      </c>
      <c r="BM112">
        <v>0.98</v>
      </c>
      <c r="BO112">
        <v>0.4</v>
      </c>
      <c r="BP112">
        <v>1.99</v>
      </c>
      <c r="BQ112">
        <v>1.99</v>
      </c>
      <c r="BR112">
        <v>1.99</v>
      </c>
      <c r="BS112">
        <v>717</v>
      </c>
      <c r="BT112">
        <v>1.6</v>
      </c>
      <c r="BU112">
        <v>24.4</v>
      </c>
      <c r="BV112">
        <v>2.9</v>
      </c>
      <c r="BX112">
        <v>283</v>
      </c>
    </row>
    <row r="113" spans="1:76" x14ac:dyDescent="0.25">
      <c r="A113" t="s">
        <v>351</v>
      </c>
      <c r="B113" t="s">
        <v>119</v>
      </c>
      <c r="C113" t="s">
        <v>274</v>
      </c>
      <c r="D113" t="s">
        <v>275</v>
      </c>
      <c r="E113" s="61">
        <v>45278</v>
      </c>
      <c r="F113" s="61">
        <v>45330</v>
      </c>
      <c r="K113">
        <v>415</v>
      </c>
      <c r="P113">
        <v>129.5</v>
      </c>
      <c r="Q113">
        <v>129.5</v>
      </c>
      <c r="S113">
        <v>258</v>
      </c>
      <c r="T113">
        <v>4.4400000000000004</v>
      </c>
      <c r="V113">
        <v>17</v>
      </c>
      <c r="W113">
        <v>8.75</v>
      </c>
      <c r="X113">
        <v>4.37</v>
      </c>
      <c r="AA113">
        <v>23.8</v>
      </c>
      <c r="AB113">
        <v>17.55</v>
      </c>
      <c r="AD113">
        <v>4.53</v>
      </c>
      <c r="AF113">
        <v>3.1</v>
      </c>
      <c r="AI113">
        <v>97.4</v>
      </c>
      <c r="AK113">
        <v>1.21</v>
      </c>
      <c r="AQ113">
        <v>8.01</v>
      </c>
      <c r="AR113">
        <v>90.6</v>
      </c>
      <c r="AW113">
        <v>21.8</v>
      </c>
      <c r="AX113">
        <v>21.8</v>
      </c>
      <c r="AY113">
        <v>51.2</v>
      </c>
      <c r="BC113">
        <v>61.4</v>
      </c>
      <c r="BE113">
        <v>17.899999999999999</v>
      </c>
      <c r="BF113">
        <v>1.6</v>
      </c>
      <c r="BG113">
        <v>42.6</v>
      </c>
      <c r="BH113">
        <v>0.6</v>
      </c>
      <c r="BI113">
        <v>2.72</v>
      </c>
      <c r="BJ113">
        <v>2.72</v>
      </c>
      <c r="BL113">
        <v>5.9</v>
      </c>
      <c r="BM113">
        <v>0.62</v>
      </c>
      <c r="BO113">
        <v>1.18</v>
      </c>
      <c r="BP113">
        <v>1.63</v>
      </c>
      <c r="BQ113">
        <v>1.63</v>
      </c>
      <c r="BR113">
        <v>1.63</v>
      </c>
      <c r="BS113">
        <v>608</v>
      </c>
      <c r="BT113">
        <v>1.7</v>
      </c>
      <c r="BU113">
        <v>70.7</v>
      </c>
      <c r="BV113">
        <v>7.68</v>
      </c>
      <c r="BX113">
        <v>166</v>
      </c>
    </row>
    <row r="114" spans="1:76" x14ac:dyDescent="0.25">
      <c r="A114" t="s">
        <v>352</v>
      </c>
      <c r="B114" t="s">
        <v>119</v>
      </c>
      <c r="C114" t="s">
        <v>274</v>
      </c>
      <c r="D114" t="s">
        <v>275</v>
      </c>
      <c r="E114" s="61">
        <v>45278</v>
      </c>
      <c r="F114" s="61">
        <v>45330</v>
      </c>
      <c r="K114">
        <v>657</v>
      </c>
      <c r="P114">
        <v>51.9</v>
      </c>
      <c r="Q114">
        <v>51.9</v>
      </c>
      <c r="S114">
        <v>156</v>
      </c>
      <c r="T114">
        <v>2.35</v>
      </c>
      <c r="V114">
        <v>11.6</v>
      </c>
      <c r="W114">
        <v>7.15</v>
      </c>
      <c r="X114">
        <v>2.71</v>
      </c>
      <c r="AA114">
        <v>23.9</v>
      </c>
      <c r="AB114">
        <v>10.45</v>
      </c>
      <c r="AD114">
        <v>4.05</v>
      </c>
      <c r="AF114">
        <v>2.36</v>
      </c>
      <c r="AI114">
        <v>53.1</v>
      </c>
      <c r="AK114">
        <v>1.1100000000000001</v>
      </c>
      <c r="AQ114">
        <v>7.43</v>
      </c>
      <c r="AR114">
        <v>53.5</v>
      </c>
      <c r="AW114">
        <v>12.7</v>
      </c>
      <c r="AX114">
        <v>12.7</v>
      </c>
      <c r="AY114">
        <v>68.400000000000006</v>
      </c>
      <c r="BC114">
        <v>66</v>
      </c>
      <c r="BE114">
        <v>12.1</v>
      </c>
      <c r="BF114">
        <v>1.3</v>
      </c>
      <c r="BG114">
        <v>56.2</v>
      </c>
      <c r="BH114">
        <v>0.5</v>
      </c>
      <c r="BI114">
        <v>1.75</v>
      </c>
      <c r="BJ114">
        <v>1.75</v>
      </c>
      <c r="BL114">
        <v>5.23</v>
      </c>
      <c r="BM114">
        <v>0.63</v>
      </c>
      <c r="BO114">
        <v>1.05</v>
      </c>
      <c r="BP114">
        <v>1.45</v>
      </c>
      <c r="BQ114">
        <v>1.45</v>
      </c>
      <c r="BR114">
        <v>1.45</v>
      </c>
      <c r="BS114">
        <v>452</v>
      </c>
      <c r="BT114">
        <v>18.600000000000001</v>
      </c>
      <c r="BU114">
        <v>47.4</v>
      </c>
      <c r="BV114">
        <v>7.3</v>
      </c>
      <c r="BX114">
        <v>147</v>
      </c>
    </row>
    <row r="115" spans="1:76" x14ac:dyDescent="0.25">
      <c r="A115" t="s">
        <v>353</v>
      </c>
      <c r="B115" t="s">
        <v>119</v>
      </c>
      <c r="C115" t="s">
        <v>274</v>
      </c>
      <c r="D115" t="s">
        <v>275</v>
      </c>
      <c r="E115" s="61">
        <v>45278</v>
      </c>
      <c r="F115" s="61">
        <v>45330</v>
      </c>
      <c r="K115">
        <v>321</v>
      </c>
      <c r="P115">
        <v>36.700000000000003</v>
      </c>
      <c r="Q115">
        <v>36.700000000000003</v>
      </c>
      <c r="S115">
        <v>99</v>
      </c>
      <c r="T115">
        <v>1.86</v>
      </c>
      <c r="V115">
        <v>11.75</v>
      </c>
      <c r="W115">
        <v>8.6999999999999993</v>
      </c>
      <c r="X115">
        <v>2.17</v>
      </c>
      <c r="AA115">
        <v>19.600000000000001</v>
      </c>
      <c r="AB115">
        <v>11.2</v>
      </c>
      <c r="AD115">
        <v>3.65</v>
      </c>
      <c r="AF115">
        <v>2.72</v>
      </c>
      <c r="AI115">
        <v>59.4</v>
      </c>
      <c r="AK115">
        <v>1.02</v>
      </c>
      <c r="AQ115">
        <v>6.68</v>
      </c>
      <c r="AR115">
        <v>45.3</v>
      </c>
      <c r="AW115">
        <v>10.1</v>
      </c>
      <c r="AX115">
        <v>10.1</v>
      </c>
      <c r="AY115">
        <v>53</v>
      </c>
      <c r="BC115">
        <v>57.4</v>
      </c>
      <c r="BE115">
        <v>9.08</v>
      </c>
      <c r="BF115">
        <v>1.7</v>
      </c>
      <c r="BG115">
        <v>50.9</v>
      </c>
      <c r="BH115">
        <v>0.4</v>
      </c>
      <c r="BI115">
        <v>1.69</v>
      </c>
      <c r="BJ115">
        <v>1.69</v>
      </c>
      <c r="BL115">
        <v>4.6900000000000004</v>
      </c>
      <c r="BM115">
        <v>0.57999999999999996</v>
      </c>
      <c r="BO115">
        <v>1.06</v>
      </c>
      <c r="BP115">
        <v>1.1399999999999999</v>
      </c>
      <c r="BQ115">
        <v>1.1399999999999999</v>
      </c>
      <c r="BR115">
        <v>1.1399999999999999</v>
      </c>
      <c r="BS115">
        <v>255</v>
      </c>
      <c r="BT115">
        <v>0.7</v>
      </c>
      <c r="BU115">
        <v>114</v>
      </c>
      <c r="BV115">
        <v>6.23</v>
      </c>
      <c r="BX115">
        <v>133</v>
      </c>
    </row>
    <row r="116" spans="1:76" x14ac:dyDescent="0.25">
      <c r="A116" t="s">
        <v>354</v>
      </c>
      <c r="B116" t="s">
        <v>119</v>
      </c>
      <c r="C116" t="s">
        <v>274</v>
      </c>
      <c r="D116" t="s">
        <v>275</v>
      </c>
      <c r="E116" s="61">
        <v>45278</v>
      </c>
      <c r="F116" s="61">
        <v>45330</v>
      </c>
      <c r="K116">
        <v>284</v>
      </c>
      <c r="P116">
        <v>38</v>
      </c>
      <c r="Q116">
        <v>38</v>
      </c>
      <c r="S116">
        <v>112</v>
      </c>
      <c r="T116">
        <v>1.9</v>
      </c>
      <c r="V116">
        <v>7.07</v>
      </c>
      <c r="W116">
        <v>4.53</v>
      </c>
      <c r="X116">
        <v>1.63</v>
      </c>
      <c r="AA116">
        <v>19.8</v>
      </c>
      <c r="AB116">
        <v>6.64</v>
      </c>
      <c r="AD116">
        <v>3.55</v>
      </c>
      <c r="AF116">
        <v>1.54</v>
      </c>
      <c r="AI116">
        <v>30.8</v>
      </c>
      <c r="AK116">
        <v>0.67</v>
      </c>
      <c r="AQ116">
        <v>6.32</v>
      </c>
      <c r="AR116">
        <v>32</v>
      </c>
      <c r="AW116">
        <v>6.87</v>
      </c>
      <c r="AX116">
        <v>6.87</v>
      </c>
      <c r="AY116">
        <v>48.7</v>
      </c>
      <c r="BC116">
        <v>54.4</v>
      </c>
      <c r="BE116">
        <v>6.64</v>
      </c>
      <c r="BF116">
        <v>1.8</v>
      </c>
      <c r="BG116">
        <v>88.9</v>
      </c>
      <c r="BH116">
        <v>0.4</v>
      </c>
      <c r="BI116">
        <v>1.1499999999999999</v>
      </c>
      <c r="BJ116">
        <v>1.1499999999999999</v>
      </c>
      <c r="BL116">
        <v>4.3</v>
      </c>
      <c r="BM116">
        <v>0.51</v>
      </c>
      <c r="BO116">
        <v>0.6</v>
      </c>
      <c r="BP116">
        <v>1.05</v>
      </c>
      <c r="BQ116">
        <v>1.05</v>
      </c>
      <c r="BR116">
        <v>1.05</v>
      </c>
      <c r="BS116">
        <v>238</v>
      </c>
      <c r="BT116">
        <v>1.1000000000000001</v>
      </c>
      <c r="BU116">
        <v>46.2</v>
      </c>
      <c r="BV116">
        <v>4.01</v>
      </c>
      <c r="BX116">
        <v>123</v>
      </c>
    </row>
    <row r="117" spans="1:76" x14ac:dyDescent="0.25">
      <c r="A117" t="s">
        <v>355</v>
      </c>
      <c r="B117" t="s">
        <v>119</v>
      </c>
      <c r="C117" t="s">
        <v>274</v>
      </c>
      <c r="D117" t="s">
        <v>275</v>
      </c>
      <c r="E117" s="61">
        <v>45278</v>
      </c>
      <c r="F117" s="61">
        <v>45330</v>
      </c>
      <c r="K117">
        <v>63.8</v>
      </c>
      <c r="P117">
        <v>31.1</v>
      </c>
      <c r="Q117">
        <v>31.1</v>
      </c>
      <c r="S117">
        <v>125</v>
      </c>
      <c r="T117">
        <v>1.54</v>
      </c>
      <c r="V117">
        <v>2.59</v>
      </c>
      <c r="W117">
        <v>1.7</v>
      </c>
      <c r="X117">
        <v>0.51</v>
      </c>
      <c r="AA117">
        <v>19.8</v>
      </c>
      <c r="AB117">
        <v>2.08</v>
      </c>
      <c r="AD117">
        <v>10.8</v>
      </c>
      <c r="AF117">
        <v>0.49</v>
      </c>
      <c r="AI117">
        <v>13</v>
      </c>
      <c r="AK117">
        <v>0.28999999999999998</v>
      </c>
      <c r="AQ117">
        <v>12.4</v>
      </c>
      <c r="AR117">
        <v>13.2</v>
      </c>
      <c r="AW117">
        <v>3.21</v>
      </c>
      <c r="AX117">
        <v>3.21</v>
      </c>
      <c r="AY117">
        <v>11.8</v>
      </c>
      <c r="BC117">
        <v>32.799999999999997</v>
      </c>
      <c r="BE117">
        <v>2.6</v>
      </c>
      <c r="BF117">
        <v>1.7</v>
      </c>
      <c r="BG117">
        <v>10.5</v>
      </c>
      <c r="BH117">
        <v>0.8</v>
      </c>
      <c r="BI117">
        <v>0.34</v>
      </c>
      <c r="BJ117">
        <v>0.34</v>
      </c>
      <c r="BL117">
        <v>11.45</v>
      </c>
      <c r="BM117">
        <v>0.78</v>
      </c>
      <c r="BO117">
        <v>0.23</v>
      </c>
      <c r="BP117">
        <v>2.48</v>
      </c>
      <c r="BQ117">
        <v>2.48</v>
      </c>
      <c r="BR117">
        <v>2.48</v>
      </c>
      <c r="BS117">
        <v>724</v>
      </c>
      <c r="BT117">
        <v>1.8</v>
      </c>
      <c r="BU117">
        <v>14.8</v>
      </c>
      <c r="BV117">
        <v>1.65</v>
      </c>
      <c r="BX117">
        <v>430</v>
      </c>
    </row>
    <row r="118" spans="1:76" x14ac:dyDescent="0.25">
      <c r="A118" t="s">
        <v>356</v>
      </c>
      <c r="B118" t="s">
        <v>119</v>
      </c>
      <c r="C118" t="s">
        <v>274</v>
      </c>
      <c r="D118" t="s">
        <v>275</v>
      </c>
      <c r="E118" s="61">
        <v>45278</v>
      </c>
      <c r="F118" s="61">
        <v>45330</v>
      </c>
      <c r="K118">
        <v>45.8</v>
      </c>
      <c r="P118">
        <v>23.2</v>
      </c>
      <c r="Q118">
        <v>23.2</v>
      </c>
      <c r="S118">
        <v>102</v>
      </c>
      <c r="T118">
        <v>1.27</v>
      </c>
      <c r="V118">
        <v>1.77</v>
      </c>
      <c r="W118">
        <v>1.25</v>
      </c>
      <c r="X118">
        <v>0.28999999999999998</v>
      </c>
      <c r="AA118">
        <v>16.8</v>
      </c>
      <c r="AB118">
        <v>1.55</v>
      </c>
      <c r="AD118">
        <v>10.35</v>
      </c>
      <c r="AF118">
        <v>0.39</v>
      </c>
      <c r="AI118">
        <v>11.3</v>
      </c>
      <c r="AK118">
        <v>0.21</v>
      </c>
      <c r="AQ118">
        <v>14</v>
      </c>
      <c r="AR118">
        <v>10.4</v>
      </c>
      <c r="AW118">
        <v>2.59</v>
      </c>
      <c r="AX118">
        <v>2.59</v>
      </c>
      <c r="AY118">
        <v>9.6</v>
      </c>
      <c r="BC118">
        <v>34.799999999999997</v>
      </c>
      <c r="BE118">
        <v>1.61</v>
      </c>
      <c r="BF118">
        <v>2.1</v>
      </c>
      <c r="BG118">
        <v>7.9</v>
      </c>
      <c r="BH118">
        <v>1</v>
      </c>
      <c r="BI118">
        <v>0.26</v>
      </c>
      <c r="BJ118">
        <v>0.26</v>
      </c>
      <c r="BL118">
        <v>11.9</v>
      </c>
      <c r="BM118">
        <v>0.89</v>
      </c>
      <c r="BO118">
        <v>0.2</v>
      </c>
      <c r="BP118">
        <v>2.72</v>
      </c>
      <c r="BQ118">
        <v>2.72</v>
      </c>
      <c r="BR118">
        <v>2.72</v>
      </c>
      <c r="BS118">
        <v>560</v>
      </c>
      <c r="BT118">
        <v>1.6</v>
      </c>
      <c r="BU118">
        <v>12</v>
      </c>
      <c r="BV118">
        <v>1.26</v>
      </c>
      <c r="BX118">
        <v>401</v>
      </c>
    </row>
    <row r="119" spans="1:76" x14ac:dyDescent="0.25">
      <c r="A119" t="s">
        <v>357</v>
      </c>
      <c r="B119" t="s">
        <v>119</v>
      </c>
      <c r="C119" t="s">
        <v>274</v>
      </c>
      <c r="D119" t="s">
        <v>275</v>
      </c>
      <c r="E119" s="61">
        <v>45278</v>
      </c>
      <c r="F119" s="61">
        <v>45330</v>
      </c>
      <c r="K119">
        <v>42.4</v>
      </c>
      <c r="P119">
        <v>25.1</v>
      </c>
      <c r="Q119">
        <v>25.1</v>
      </c>
      <c r="S119">
        <v>41</v>
      </c>
      <c r="T119">
        <v>1.42</v>
      </c>
      <c r="V119">
        <v>2.2200000000000002</v>
      </c>
      <c r="W119">
        <v>1.52</v>
      </c>
      <c r="X119">
        <v>0.45</v>
      </c>
      <c r="AA119">
        <v>25.2</v>
      </c>
      <c r="AB119">
        <v>1.9</v>
      </c>
      <c r="AD119">
        <v>7.83</v>
      </c>
      <c r="AF119">
        <v>0.43</v>
      </c>
      <c r="AI119">
        <v>11.3</v>
      </c>
      <c r="AK119">
        <v>0.22</v>
      </c>
      <c r="AQ119">
        <v>14.25</v>
      </c>
      <c r="AR119">
        <v>10.7</v>
      </c>
      <c r="AW119">
        <v>2.67</v>
      </c>
      <c r="AX119">
        <v>2.67</v>
      </c>
      <c r="AY119">
        <v>9.6999999999999993</v>
      </c>
      <c r="BC119">
        <v>63.5</v>
      </c>
      <c r="BE119">
        <v>2.31</v>
      </c>
      <c r="BF119">
        <v>2.9</v>
      </c>
      <c r="BG119">
        <v>7.7</v>
      </c>
      <c r="BH119">
        <v>1</v>
      </c>
      <c r="BI119">
        <v>0.36</v>
      </c>
      <c r="BJ119">
        <v>0.36</v>
      </c>
      <c r="BL119">
        <v>10.5</v>
      </c>
      <c r="BM119">
        <v>1.08</v>
      </c>
      <c r="BO119">
        <v>0.21</v>
      </c>
      <c r="BP119">
        <v>2.92</v>
      </c>
      <c r="BQ119">
        <v>2.92</v>
      </c>
      <c r="BR119">
        <v>2.92</v>
      </c>
      <c r="BS119">
        <v>429</v>
      </c>
      <c r="BT119">
        <v>1.7</v>
      </c>
      <c r="BU119">
        <v>12</v>
      </c>
      <c r="BV119">
        <v>1.36</v>
      </c>
      <c r="BX119">
        <v>299</v>
      </c>
    </row>
    <row r="120" spans="1:76" x14ac:dyDescent="0.25">
      <c r="A120" t="s">
        <v>358</v>
      </c>
      <c r="B120" t="s">
        <v>119</v>
      </c>
      <c r="C120" t="s">
        <v>274</v>
      </c>
      <c r="D120" t="s">
        <v>275</v>
      </c>
      <c r="E120" s="61">
        <v>45278</v>
      </c>
      <c r="F120" s="61">
        <v>45330</v>
      </c>
      <c r="K120">
        <v>29.9</v>
      </c>
      <c r="P120">
        <v>32.200000000000003</v>
      </c>
      <c r="Q120">
        <v>32.200000000000003</v>
      </c>
      <c r="S120">
        <v>17</v>
      </c>
      <c r="T120">
        <v>1.4</v>
      </c>
      <c r="V120">
        <v>3.05</v>
      </c>
      <c r="W120">
        <v>1.89</v>
      </c>
      <c r="X120">
        <v>0.63</v>
      </c>
      <c r="AA120">
        <v>28.6</v>
      </c>
      <c r="AB120">
        <v>2.83</v>
      </c>
      <c r="AD120">
        <v>7.85</v>
      </c>
      <c r="AF120">
        <v>0.65</v>
      </c>
      <c r="AI120">
        <v>13.8</v>
      </c>
      <c r="AK120">
        <v>0.32</v>
      </c>
      <c r="AQ120">
        <v>15.8</v>
      </c>
      <c r="AR120">
        <v>14</v>
      </c>
      <c r="AW120">
        <v>3.31</v>
      </c>
      <c r="AX120">
        <v>3.31</v>
      </c>
      <c r="AY120">
        <v>4.8</v>
      </c>
      <c r="BC120">
        <v>70.8</v>
      </c>
      <c r="BE120">
        <v>2.95</v>
      </c>
      <c r="BF120">
        <v>3.3</v>
      </c>
      <c r="BG120">
        <v>3</v>
      </c>
      <c r="BH120">
        <v>1</v>
      </c>
      <c r="BI120">
        <v>0.4</v>
      </c>
      <c r="BJ120">
        <v>0.4</v>
      </c>
      <c r="BL120">
        <v>11.7</v>
      </c>
      <c r="BM120">
        <v>1.32</v>
      </c>
      <c r="BO120">
        <v>0.28000000000000003</v>
      </c>
      <c r="BP120">
        <v>2.62</v>
      </c>
      <c r="BQ120">
        <v>2.62</v>
      </c>
      <c r="BR120">
        <v>2.62</v>
      </c>
      <c r="BS120">
        <v>469</v>
      </c>
      <c r="BT120">
        <v>1.7</v>
      </c>
      <c r="BU120">
        <v>15.8</v>
      </c>
      <c r="BV120">
        <v>2.0499999999999998</v>
      </c>
      <c r="BX120">
        <v>298</v>
      </c>
    </row>
    <row r="121" spans="1:76" x14ac:dyDescent="0.25">
      <c r="A121" t="s">
        <v>359</v>
      </c>
      <c r="B121" t="s">
        <v>119</v>
      </c>
      <c r="C121" t="s">
        <v>274</v>
      </c>
      <c r="D121" t="s">
        <v>275</v>
      </c>
      <c r="E121" s="61">
        <v>45278</v>
      </c>
      <c r="F121" s="61">
        <v>45330</v>
      </c>
      <c r="K121">
        <v>127</v>
      </c>
      <c r="P121">
        <v>76.099999999999994</v>
      </c>
      <c r="Q121">
        <v>76.099999999999994</v>
      </c>
      <c r="S121" t="s">
        <v>207</v>
      </c>
      <c r="T121">
        <v>0.55000000000000004</v>
      </c>
      <c r="V121">
        <v>5.34</v>
      </c>
      <c r="W121">
        <v>3.52</v>
      </c>
      <c r="X121">
        <v>1.1299999999999999</v>
      </c>
      <c r="AA121">
        <v>28.2</v>
      </c>
      <c r="AB121">
        <v>4.8899999999999997</v>
      </c>
      <c r="AD121">
        <v>8.43</v>
      </c>
      <c r="AF121">
        <v>1.02</v>
      </c>
      <c r="AI121">
        <v>15.2</v>
      </c>
      <c r="AK121">
        <v>0.54</v>
      </c>
      <c r="AQ121">
        <v>16.75</v>
      </c>
      <c r="AR121">
        <v>19.7</v>
      </c>
      <c r="AW121">
        <v>4.7699999999999996</v>
      </c>
      <c r="AX121">
        <v>4.7699999999999996</v>
      </c>
      <c r="AY121">
        <v>2.9</v>
      </c>
      <c r="BC121">
        <v>79.3</v>
      </c>
      <c r="BE121">
        <v>4.91</v>
      </c>
      <c r="BF121">
        <v>3.5</v>
      </c>
      <c r="BG121">
        <v>1.8</v>
      </c>
      <c r="BH121">
        <v>1.2</v>
      </c>
      <c r="BI121">
        <v>0.79</v>
      </c>
      <c r="BJ121">
        <v>0.79</v>
      </c>
      <c r="BL121">
        <v>11.15</v>
      </c>
      <c r="BM121">
        <v>2.06</v>
      </c>
      <c r="BO121">
        <v>0.48</v>
      </c>
      <c r="BP121">
        <v>2.84</v>
      </c>
      <c r="BQ121">
        <v>2.84</v>
      </c>
      <c r="BR121">
        <v>2.84</v>
      </c>
      <c r="BS121">
        <v>724</v>
      </c>
      <c r="BT121">
        <v>1.9</v>
      </c>
      <c r="BU121">
        <v>22.1</v>
      </c>
      <c r="BV121">
        <v>3.24</v>
      </c>
      <c r="BX121">
        <v>311</v>
      </c>
    </row>
    <row r="122" spans="1:76" x14ac:dyDescent="0.25">
      <c r="A122" t="s">
        <v>360</v>
      </c>
      <c r="B122" t="s">
        <v>119</v>
      </c>
      <c r="C122" t="s">
        <v>274</v>
      </c>
      <c r="D122" t="s">
        <v>275</v>
      </c>
      <c r="E122" s="61">
        <v>45278</v>
      </c>
      <c r="F122" s="61">
        <v>45330</v>
      </c>
      <c r="K122">
        <v>202</v>
      </c>
      <c r="P122">
        <v>53.4</v>
      </c>
      <c r="Q122">
        <v>53.4</v>
      </c>
      <c r="S122">
        <v>6</v>
      </c>
      <c r="T122">
        <v>0.37</v>
      </c>
      <c r="V122">
        <v>3.67</v>
      </c>
      <c r="W122">
        <v>2.3199999999999998</v>
      </c>
      <c r="X122">
        <v>0.69</v>
      </c>
      <c r="AA122">
        <v>24.7</v>
      </c>
      <c r="AB122">
        <v>3.21</v>
      </c>
      <c r="AD122">
        <v>7.51</v>
      </c>
      <c r="AF122">
        <v>0.73</v>
      </c>
      <c r="AI122">
        <v>9.3000000000000007</v>
      </c>
      <c r="AK122">
        <v>0.39</v>
      </c>
      <c r="AQ122">
        <v>14.35</v>
      </c>
      <c r="AR122">
        <v>14.4</v>
      </c>
      <c r="AW122">
        <v>3.02</v>
      </c>
      <c r="AX122">
        <v>3.02</v>
      </c>
      <c r="AY122">
        <v>3.6</v>
      </c>
      <c r="BC122">
        <v>58.4</v>
      </c>
      <c r="BE122">
        <v>3.51</v>
      </c>
      <c r="BF122">
        <v>2.7</v>
      </c>
      <c r="BG122">
        <v>4.7</v>
      </c>
      <c r="BH122">
        <v>1</v>
      </c>
      <c r="BI122">
        <v>0.54</v>
      </c>
      <c r="BJ122">
        <v>0.54</v>
      </c>
      <c r="BL122">
        <v>10.199999999999999</v>
      </c>
      <c r="BM122">
        <v>1.26</v>
      </c>
      <c r="BO122">
        <v>0.28999999999999998</v>
      </c>
      <c r="BP122">
        <v>2.62</v>
      </c>
      <c r="BQ122">
        <v>2.62</v>
      </c>
      <c r="BR122">
        <v>2.62</v>
      </c>
      <c r="BS122">
        <v>426</v>
      </c>
      <c r="BT122">
        <v>2.1</v>
      </c>
      <c r="BU122">
        <v>16.3</v>
      </c>
      <c r="BV122">
        <v>2.21</v>
      </c>
      <c r="BX122">
        <v>277</v>
      </c>
    </row>
    <row r="123" spans="1:76" x14ac:dyDescent="0.25">
      <c r="A123" t="s">
        <v>361</v>
      </c>
      <c r="B123" t="s">
        <v>119</v>
      </c>
      <c r="C123" t="s">
        <v>274</v>
      </c>
      <c r="D123" t="s">
        <v>275</v>
      </c>
      <c r="E123" s="61">
        <v>45278</v>
      </c>
      <c r="F123" s="61">
        <v>45330</v>
      </c>
      <c r="K123">
        <v>424</v>
      </c>
      <c r="P123">
        <v>38.299999999999997</v>
      </c>
      <c r="Q123">
        <v>38.299999999999997</v>
      </c>
      <c r="S123">
        <v>9</v>
      </c>
      <c r="T123">
        <v>7.55</v>
      </c>
      <c r="V123">
        <v>3.42</v>
      </c>
      <c r="W123">
        <v>2.2999999999999998</v>
      </c>
      <c r="X123">
        <v>0.53</v>
      </c>
      <c r="AA123">
        <v>21.1</v>
      </c>
      <c r="AB123">
        <v>2.48</v>
      </c>
      <c r="AD123">
        <v>5.82</v>
      </c>
      <c r="AF123">
        <v>0.64</v>
      </c>
      <c r="AI123">
        <v>5.9</v>
      </c>
      <c r="AK123">
        <v>0.35</v>
      </c>
      <c r="AQ123">
        <v>10.45</v>
      </c>
      <c r="AR123">
        <v>8.5</v>
      </c>
      <c r="AW123">
        <v>1.93</v>
      </c>
      <c r="AX123">
        <v>1.93</v>
      </c>
      <c r="AY123">
        <v>46.8</v>
      </c>
      <c r="BC123">
        <v>44.2</v>
      </c>
      <c r="BE123">
        <v>2.41</v>
      </c>
      <c r="BF123">
        <v>2.1</v>
      </c>
      <c r="BG123">
        <v>7.7</v>
      </c>
      <c r="BH123">
        <v>0.7</v>
      </c>
      <c r="BI123">
        <v>0.4</v>
      </c>
      <c r="BJ123">
        <v>0.4</v>
      </c>
      <c r="BL123">
        <v>7.98</v>
      </c>
      <c r="BM123">
        <v>0.89</v>
      </c>
      <c r="BO123">
        <v>0.31</v>
      </c>
      <c r="BP123">
        <v>2.23</v>
      </c>
      <c r="BQ123">
        <v>2.23</v>
      </c>
      <c r="BR123">
        <v>2.23</v>
      </c>
      <c r="BS123">
        <v>360</v>
      </c>
      <c r="BT123">
        <v>1.6</v>
      </c>
      <c r="BU123">
        <v>14.7</v>
      </c>
      <c r="BV123">
        <v>1.98</v>
      </c>
      <c r="BX123">
        <v>214</v>
      </c>
    </row>
    <row r="124" spans="1:76" x14ac:dyDescent="0.25">
      <c r="A124" t="s">
        <v>362</v>
      </c>
      <c r="B124" t="s">
        <v>119</v>
      </c>
      <c r="C124" t="s">
        <v>274</v>
      </c>
      <c r="D124" t="s">
        <v>275</v>
      </c>
      <c r="E124" s="61">
        <v>45278</v>
      </c>
      <c r="F124" s="61">
        <v>45330</v>
      </c>
      <c r="K124">
        <v>581</v>
      </c>
      <c r="P124">
        <v>80.900000000000006</v>
      </c>
      <c r="Q124">
        <v>80.900000000000006</v>
      </c>
      <c r="S124" t="s">
        <v>207</v>
      </c>
      <c r="T124">
        <v>5.12</v>
      </c>
      <c r="V124">
        <v>6.04</v>
      </c>
      <c r="W124">
        <v>4.07</v>
      </c>
      <c r="X124">
        <v>1.06</v>
      </c>
      <c r="AA124">
        <v>23.5</v>
      </c>
      <c r="AB124">
        <v>4.54</v>
      </c>
      <c r="AD124">
        <v>6.26</v>
      </c>
      <c r="AF124">
        <v>1.23</v>
      </c>
      <c r="AI124">
        <v>16.899999999999999</v>
      </c>
      <c r="AK124">
        <v>0.72</v>
      </c>
      <c r="AQ124">
        <v>11.7</v>
      </c>
      <c r="AR124">
        <v>19.899999999999999</v>
      </c>
      <c r="AW124">
        <v>4.3899999999999997</v>
      </c>
      <c r="AX124">
        <v>4.3899999999999997</v>
      </c>
      <c r="AY124">
        <v>109</v>
      </c>
      <c r="BC124">
        <v>58.6</v>
      </c>
      <c r="BE124">
        <v>4.92</v>
      </c>
      <c r="BF124">
        <v>2.1</v>
      </c>
      <c r="BG124">
        <v>30.8</v>
      </c>
      <c r="BH124">
        <v>0.8</v>
      </c>
      <c r="BI124">
        <v>0.84</v>
      </c>
      <c r="BJ124">
        <v>0.84</v>
      </c>
      <c r="BL124">
        <v>8.66</v>
      </c>
      <c r="BM124">
        <v>0.99</v>
      </c>
      <c r="BO124">
        <v>0.6</v>
      </c>
      <c r="BP124">
        <v>1.95</v>
      </c>
      <c r="BQ124">
        <v>1.95</v>
      </c>
      <c r="BR124">
        <v>1.95</v>
      </c>
      <c r="BS124">
        <v>378</v>
      </c>
      <c r="BT124">
        <v>2.2999999999999998</v>
      </c>
      <c r="BU124">
        <v>28.1</v>
      </c>
      <c r="BV124">
        <v>4.3</v>
      </c>
      <c r="BX124">
        <v>231</v>
      </c>
    </row>
    <row r="125" spans="1:76" x14ac:dyDescent="0.25">
      <c r="A125" t="s">
        <v>363</v>
      </c>
      <c r="B125" t="s">
        <v>119</v>
      </c>
      <c r="C125" t="s">
        <v>274</v>
      </c>
      <c r="D125" t="s">
        <v>275</v>
      </c>
      <c r="E125" s="61">
        <v>45278</v>
      </c>
      <c r="F125" s="61">
        <v>45330</v>
      </c>
      <c r="K125">
        <v>333</v>
      </c>
      <c r="P125">
        <v>47.4</v>
      </c>
      <c r="Q125">
        <v>47.4</v>
      </c>
      <c r="S125">
        <v>11</v>
      </c>
      <c r="T125">
        <v>2.85</v>
      </c>
      <c r="V125">
        <v>5.66</v>
      </c>
      <c r="W125">
        <v>3.24</v>
      </c>
      <c r="X125">
        <v>1.02</v>
      </c>
      <c r="AA125">
        <v>22.5</v>
      </c>
      <c r="AB125">
        <v>4.26</v>
      </c>
      <c r="AD125">
        <v>6.08</v>
      </c>
      <c r="AF125">
        <v>1.05</v>
      </c>
      <c r="AI125">
        <v>18.2</v>
      </c>
      <c r="AK125">
        <v>0.57999999999999996</v>
      </c>
      <c r="AQ125">
        <v>10.55</v>
      </c>
      <c r="AR125">
        <v>21.3</v>
      </c>
      <c r="AW125">
        <v>4.8600000000000003</v>
      </c>
      <c r="AX125">
        <v>4.8600000000000003</v>
      </c>
      <c r="AY125">
        <v>47.3</v>
      </c>
      <c r="BC125">
        <v>51.2</v>
      </c>
      <c r="BE125">
        <v>4.54</v>
      </c>
      <c r="BF125">
        <v>2.2000000000000002</v>
      </c>
      <c r="BG125">
        <v>29.2</v>
      </c>
      <c r="BH125">
        <v>0.8</v>
      </c>
      <c r="BI125">
        <v>0.75</v>
      </c>
      <c r="BJ125">
        <v>0.75</v>
      </c>
      <c r="BL125">
        <v>8.2899999999999991</v>
      </c>
      <c r="BM125">
        <v>0.85</v>
      </c>
      <c r="BO125">
        <v>0.46</v>
      </c>
      <c r="BP125">
        <v>2.1</v>
      </c>
      <c r="BQ125">
        <v>2.1</v>
      </c>
      <c r="BR125">
        <v>2.1</v>
      </c>
      <c r="BS125">
        <v>380</v>
      </c>
      <c r="BT125">
        <v>1.3</v>
      </c>
      <c r="BU125">
        <v>25.2</v>
      </c>
      <c r="BV125">
        <v>3.12</v>
      </c>
      <c r="BX125">
        <v>222</v>
      </c>
    </row>
    <row r="126" spans="1:76" x14ac:dyDescent="0.25">
      <c r="A126" t="s">
        <v>364</v>
      </c>
      <c r="B126" t="s">
        <v>119</v>
      </c>
      <c r="C126" t="s">
        <v>274</v>
      </c>
      <c r="D126" t="s">
        <v>275</v>
      </c>
      <c r="E126" s="61">
        <v>45278</v>
      </c>
      <c r="F126" s="61">
        <v>45330</v>
      </c>
      <c r="K126">
        <v>226</v>
      </c>
      <c r="P126">
        <v>33.4</v>
      </c>
      <c r="Q126">
        <v>33.4</v>
      </c>
      <c r="S126">
        <v>26</v>
      </c>
      <c r="T126">
        <v>2.83</v>
      </c>
      <c r="V126">
        <v>3.6</v>
      </c>
      <c r="W126">
        <v>2.33</v>
      </c>
      <c r="X126">
        <v>0.63</v>
      </c>
      <c r="AA126">
        <v>24.3</v>
      </c>
      <c r="AB126">
        <v>2.92</v>
      </c>
      <c r="AD126">
        <v>5.8</v>
      </c>
      <c r="AF126">
        <v>0.69</v>
      </c>
      <c r="AI126">
        <v>11.7</v>
      </c>
      <c r="AK126">
        <v>0.35</v>
      </c>
      <c r="AQ126">
        <v>9.56</v>
      </c>
      <c r="AR126">
        <v>12.9</v>
      </c>
      <c r="AW126">
        <v>3.05</v>
      </c>
      <c r="AX126">
        <v>3.05</v>
      </c>
      <c r="AY126">
        <v>34.299999999999997</v>
      </c>
      <c r="BC126">
        <v>56.3</v>
      </c>
      <c r="BE126">
        <v>3.02</v>
      </c>
      <c r="BF126">
        <v>1.9</v>
      </c>
      <c r="BG126">
        <v>23.1</v>
      </c>
      <c r="BH126">
        <v>0.7</v>
      </c>
      <c r="BI126">
        <v>0.49</v>
      </c>
      <c r="BJ126">
        <v>0.49</v>
      </c>
      <c r="BL126">
        <v>8.69</v>
      </c>
      <c r="BM126">
        <v>0.79</v>
      </c>
      <c r="BO126">
        <v>0.34</v>
      </c>
      <c r="BP126">
        <v>1.94</v>
      </c>
      <c r="BQ126">
        <v>1.94</v>
      </c>
      <c r="BR126">
        <v>1.94</v>
      </c>
      <c r="BS126">
        <v>410</v>
      </c>
      <c r="BT126">
        <v>1.3</v>
      </c>
      <c r="BU126">
        <v>17.100000000000001</v>
      </c>
      <c r="BV126">
        <v>2.1800000000000002</v>
      </c>
      <c r="BX126">
        <v>215</v>
      </c>
    </row>
    <row r="127" spans="1:76" x14ac:dyDescent="0.25">
      <c r="A127" t="s">
        <v>365</v>
      </c>
      <c r="B127" t="s">
        <v>119</v>
      </c>
      <c r="C127" t="s">
        <v>274</v>
      </c>
      <c r="D127" t="s">
        <v>275</v>
      </c>
      <c r="E127" s="61">
        <v>45278</v>
      </c>
      <c r="F127" s="61">
        <v>45330</v>
      </c>
      <c r="K127">
        <v>274</v>
      </c>
      <c r="P127">
        <v>35.9</v>
      </c>
      <c r="Q127">
        <v>35.9</v>
      </c>
      <c r="S127">
        <v>19</v>
      </c>
      <c r="T127">
        <v>2.88</v>
      </c>
      <c r="V127">
        <v>3.22</v>
      </c>
      <c r="W127">
        <v>2.04</v>
      </c>
      <c r="X127">
        <v>0.6</v>
      </c>
      <c r="AA127">
        <v>23.5</v>
      </c>
      <c r="AB127">
        <v>2.67</v>
      </c>
      <c r="AD127">
        <v>5.55</v>
      </c>
      <c r="AF127">
        <v>0.67</v>
      </c>
      <c r="AI127">
        <v>10.7</v>
      </c>
      <c r="AK127">
        <v>0.36</v>
      </c>
      <c r="AQ127">
        <v>9.3699999999999992</v>
      </c>
      <c r="AR127">
        <v>12.2</v>
      </c>
      <c r="AW127">
        <v>2.95</v>
      </c>
      <c r="AX127">
        <v>2.95</v>
      </c>
      <c r="AY127">
        <v>37.6</v>
      </c>
      <c r="BC127">
        <v>64.099999999999994</v>
      </c>
      <c r="BE127">
        <v>3.16</v>
      </c>
      <c r="BF127">
        <v>1.7</v>
      </c>
      <c r="BG127">
        <v>23</v>
      </c>
      <c r="BH127">
        <v>0.7</v>
      </c>
      <c r="BI127">
        <v>0.49</v>
      </c>
      <c r="BJ127">
        <v>0.49</v>
      </c>
      <c r="BL127">
        <v>8.01</v>
      </c>
      <c r="BM127">
        <v>0.77</v>
      </c>
      <c r="BO127">
        <v>0.32</v>
      </c>
      <c r="BP127">
        <v>2.0699999999999998</v>
      </c>
      <c r="BQ127">
        <v>2.0699999999999998</v>
      </c>
      <c r="BR127">
        <v>2.0699999999999998</v>
      </c>
      <c r="BS127">
        <v>387</v>
      </c>
      <c r="BT127">
        <v>1.3</v>
      </c>
      <c r="BU127">
        <v>15.6</v>
      </c>
      <c r="BV127">
        <v>2.2200000000000002</v>
      </c>
      <c r="BX127">
        <v>195</v>
      </c>
    </row>
    <row r="128" spans="1:76" x14ac:dyDescent="0.25">
      <c r="A128" t="s">
        <v>366</v>
      </c>
      <c r="B128" t="s">
        <v>119</v>
      </c>
      <c r="C128" t="s">
        <v>274</v>
      </c>
      <c r="D128" t="s">
        <v>275</v>
      </c>
      <c r="E128" s="61">
        <v>45278</v>
      </c>
      <c r="F128" s="61">
        <v>45330</v>
      </c>
      <c r="K128">
        <v>456</v>
      </c>
      <c r="P128">
        <v>113</v>
      </c>
      <c r="Q128">
        <v>113</v>
      </c>
      <c r="S128">
        <v>25</v>
      </c>
      <c r="T128">
        <v>1.94</v>
      </c>
      <c r="V128">
        <v>4.07</v>
      </c>
      <c r="W128">
        <v>2.57</v>
      </c>
      <c r="X128">
        <v>0.9</v>
      </c>
      <c r="AA128">
        <v>23.4</v>
      </c>
      <c r="AB128">
        <v>3.24</v>
      </c>
      <c r="AD128">
        <v>3.86</v>
      </c>
      <c r="AF128">
        <v>0.8</v>
      </c>
      <c r="AI128">
        <v>13</v>
      </c>
      <c r="AK128">
        <v>0.46</v>
      </c>
      <c r="AQ128">
        <v>7.22</v>
      </c>
      <c r="AR128">
        <v>14.9</v>
      </c>
      <c r="AW128">
        <v>3.49</v>
      </c>
      <c r="AX128">
        <v>3.49</v>
      </c>
      <c r="AY128">
        <v>46.8</v>
      </c>
      <c r="BC128">
        <v>59.9</v>
      </c>
      <c r="BE128">
        <v>3.62</v>
      </c>
      <c r="BF128">
        <v>1.7</v>
      </c>
      <c r="BG128">
        <v>74.900000000000006</v>
      </c>
      <c r="BH128">
        <v>0.5</v>
      </c>
      <c r="BI128">
        <v>0.56999999999999995</v>
      </c>
      <c r="BJ128">
        <v>0.56999999999999995</v>
      </c>
      <c r="BL128">
        <v>5.65</v>
      </c>
      <c r="BM128">
        <v>0.64</v>
      </c>
      <c r="BO128">
        <v>0.35</v>
      </c>
      <c r="BP128">
        <v>1.45</v>
      </c>
      <c r="BQ128">
        <v>1.45</v>
      </c>
      <c r="BR128">
        <v>1.45</v>
      </c>
      <c r="BS128">
        <v>374</v>
      </c>
      <c r="BT128">
        <v>1.9</v>
      </c>
      <c r="BU128">
        <v>20.5</v>
      </c>
      <c r="BV128">
        <v>2.38</v>
      </c>
      <c r="BX128">
        <v>139</v>
      </c>
    </row>
    <row r="129" spans="1:76" x14ac:dyDescent="0.25">
      <c r="A129" t="s">
        <v>367</v>
      </c>
      <c r="B129" t="s">
        <v>119</v>
      </c>
      <c r="C129" t="s">
        <v>274</v>
      </c>
      <c r="D129" t="s">
        <v>275</v>
      </c>
      <c r="E129" s="61">
        <v>45278</v>
      </c>
      <c r="F129" s="61">
        <v>45330</v>
      </c>
      <c r="K129">
        <v>173</v>
      </c>
      <c r="P129">
        <v>49.8</v>
      </c>
      <c r="Q129">
        <v>49.8</v>
      </c>
      <c r="S129">
        <v>53</v>
      </c>
      <c r="T129">
        <v>0.93</v>
      </c>
      <c r="V129">
        <v>5.49</v>
      </c>
      <c r="W129">
        <v>3.31</v>
      </c>
      <c r="X129">
        <v>1.33</v>
      </c>
      <c r="AA129">
        <v>6.9</v>
      </c>
      <c r="AB129">
        <v>5.94</v>
      </c>
      <c r="AD129">
        <v>7</v>
      </c>
      <c r="AF129">
        <v>1.1200000000000001</v>
      </c>
      <c r="AI129">
        <v>26.1</v>
      </c>
      <c r="AK129">
        <v>0.45</v>
      </c>
      <c r="AQ129">
        <v>5.45</v>
      </c>
      <c r="AR129">
        <v>28.6</v>
      </c>
      <c r="AW129">
        <v>6.56</v>
      </c>
      <c r="AX129">
        <v>6.56</v>
      </c>
      <c r="AY129">
        <v>19.2</v>
      </c>
      <c r="BC129">
        <v>20.7</v>
      </c>
      <c r="BE129">
        <v>5.62</v>
      </c>
      <c r="BF129">
        <v>0.9</v>
      </c>
      <c r="BG129">
        <v>21.4</v>
      </c>
      <c r="BH129">
        <v>0.3</v>
      </c>
      <c r="BI129">
        <v>0.84</v>
      </c>
      <c r="BJ129">
        <v>0.84</v>
      </c>
      <c r="BL129">
        <v>6.8</v>
      </c>
      <c r="BM129">
        <v>0.22</v>
      </c>
      <c r="BO129">
        <v>0.5</v>
      </c>
      <c r="BP129">
        <v>1.37</v>
      </c>
      <c r="BQ129">
        <v>1.37</v>
      </c>
      <c r="BR129">
        <v>1.37</v>
      </c>
      <c r="BS129">
        <v>129</v>
      </c>
      <c r="BT129">
        <v>1.3</v>
      </c>
      <c r="BU129">
        <v>30.8</v>
      </c>
      <c r="BV129">
        <v>2.78</v>
      </c>
      <c r="BX129">
        <v>288</v>
      </c>
    </row>
    <row r="130" spans="1:76" x14ac:dyDescent="0.25">
      <c r="A130" t="s">
        <v>368</v>
      </c>
      <c r="B130" t="s">
        <v>119</v>
      </c>
      <c r="C130" t="s">
        <v>274</v>
      </c>
      <c r="D130" t="s">
        <v>275</v>
      </c>
      <c r="E130" s="61">
        <v>45278</v>
      </c>
      <c r="F130" s="61">
        <v>45330</v>
      </c>
      <c r="K130">
        <v>227</v>
      </c>
      <c r="P130">
        <v>66.400000000000006</v>
      </c>
      <c r="Q130">
        <v>66.400000000000006</v>
      </c>
      <c r="S130">
        <v>135</v>
      </c>
      <c r="T130">
        <v>1.37</v>
      </c>
      <c r="V130">
        <v>4.87</v>
      </c>
      <c r="W130">
        <v>2.86</v>
      </c>
      <c r="X130">
        <v>0.98</v>
      </c>
      <c r="AA130">
        <v>12.5</v>
      </c>
      <c r="AB130">
        <v>5.2</v>
      </c>
      <c r="AD130">
        <v>15.3</v>
      </c>
      <c r="AF130">
        <v>0.9</v>
      </c>
      <c r="AI130">
        <v>32.4</v>
      </c>
      <c r="AK130">
        <v>0.41</v>
      </c>
      <c r="AQ130">
        <v>10.199999999999999</v>
      </c>
      <c r="AR130">
        <v>31.9</v>
      </c>
      <c r="AW130">
        <v>7.86</v>
      </c>
      <c r="AX130">
        <v>7.86</v>
      </c>
      <c r="AY130">
        <v>26.6</v>
      </c>
      <c r="BC130">
        <v>26.6</v>
      </c>
      <c r="BE130">
        <v>5.36</v>
      </c>
      <c r="BF130">
        <v>1.4</v>
      </c>
      <c r="BG130">
        <v>29.1</v>
      </c>
      <c r="BH130">
        <v>0.7</v>
      </c>
      <c r="BI130">
        <v>0.8</v>
      </c>
      <c r="BJ130">
        <v>0.8</v>
      </c>
      <c r="BL130">
        <v>14.85</v>
      </c>
      <c r="BM130">
        <v>0.5</v>
      </c>
      <c r="BO130">
        <v>0.38</v>
      </c>
      <c r="BP130">
        <v>2.11</v>
      </c>
      <c r="BQ130">
        <v>2.11</v>
      </c>
      <c r="BR130">
        <v>2.11</v>
      </c>
      <c r="BS130">
        <v>179</v>
      </c>
      <c r="BT130">
        <v>1.9</v>
      </c>
      <c r="BU130">
        <v>25.5</v>
      </c>
      <c r="BV130">
        <v>2.69</v>
      </c>
      <c r="BX130">
        <v>608</v>
      </c>
    </row>
    <row r="131" spans="1:76" x14ac:dyDescent="0.25">
      <c r="A131" t="s">
        <v>369</v>
      </c>
      <c r="B131" t="s">
        <v>119</v>
      </c>
      <c r="C131" t="s">
        <v>274</v>
      </c>
      <c r="D131" t="s">
        <v>275</v>
      </c>
      <c r="E131" s="61">
        <v>45278</v>
      </c>
      <c r="F131" s="61">
        <v>45330</v>
      </c>
      <c r="K131">
        <v>436</v>
      </c>
      <c r="P131">
        <v>96</v>
      </c>
      <c r="Q131">
        <v>96</v>
      </c>
      <c r="S131">
        <v>104</v>
      </c>
      <c r="T131">
        <v>2.14</v>
      </c>
      <c r="V131">
        <v>5.43</v>
      </c>
      <c r="W131">
        <v>2.82</v>
      </c>
      <c r="X131">
        <v>1.1200000000000001</v>
      </c>
      <c r="AA131">
        <v>10.6</v>
      </c>
      <c r="AB131">
        <v>5.93</v>
      </c>
      <c r="AD131">
        <v>16.25</v>
      </c>
      <c r="AF131">
        <v>0.9</v>
      </c>
      <c r="AI131">
        <v>42</v>
      </c>
      <c r="AK131">
        <v>0.36</v>
      </c>
      <c r="AQ131">
        <v>10.9</v>
      </c>
      <c r="AR131">
        <v>42.4</v>
      </c>
      <c r="AW131">
        <v>11</v>
      </c>
      <c r="AX131">
        <v>11</v>
      </c>
      <c r="AY131">
        <v>56.8</v>
      </c>
      <c r="BC131">
        <v>11.1</v>
      </c>
      <c r="BE131">
        <v>7.72</v>
      </c>
      <c r="BF131">
        <v>1.4</v>
      </c>
      <c r="BG131">
        <v>48.3</v>
      </c>
      <c r="BH131">
        <v>0.7</v>
      </c>
      <c r="BI131">
        <v>0.82</v>
      </c>
      <c r="BJ131">
        <v>0.82</v>
      </c>
      <c r="BL131">
        <v>20.8</v>
      </c>
      <c r="BM131">
        <v>0.44</v>
      </c>
      <c r="BO131">
        <v>0.39</v>
      </c>
      <c r="BP131">
        <v>2.6</v>
      </c>
      <c r="BQ131">
        <v>2.6</v>
      </c>
      <c r="BR131">
        <v>2.6</v>
      </c>
      <c r="BS131">
        <v>121</v>
      </c>
      <c r="BT131">
        <v>3.1</v>
      </c>
      <c r="BU131">
        <v>25.7</v>
      </c>
      <c r="BV131">
        <v>2.46</v>
      </c>
      <c r="BX131">
        <v>632</v>
      </c>
    </row>
    <row r="132" spans="1:76" x14ac:dyDescent="0.25">
      <c r="A132" t="s">
        <v>370</v>
      </c>
      <c r="B132" t="s">
        <v>119</v>
      </c>
      <c r="C132" t="s">
        <v>274</v>
      </c>
      <c r="D132" t="s">
        <v>275</v>
      </c>
      <c r="E132" s="61">
        <v>45278</v>
      </c>
      <c r="F132" s="61">
        <v>45330</v>
      </c>
      <c r="K132">
        <v>719</v>
      </c>
      <c r="P132">
        <v>78.400000000000006</v>
      </c>
      <c r="Q132">
        <v>78.400000000000006</v>
      </c>
      <c r="S132">
        <v>30</v>
      </c>
      <c r="T132">
        <v>2.82</v>
      </c>
      <c r="V132">
        <v>6.11</v>
      </c>
      <c r="W132">
        <v>3.4</v>
      </c>
      <c r="X132">
        <v>1.71</v>
      </c>
      <c r="AA132">
        <v>9.4</v>
      </c>
      <c r="AB132">
        <v>6.93</v>
      </c>
      <c r="AD132">
        <v>7.74</v>
      </c>
      <c r="AF132">
        <v>1.18</v>
      </c>
      <c r="AI132">
        <v>38.299999999999997</v>
      </c>
      <c r="AK132">
        <v>0.45</v>
      </c>
      <c r="AQ132">
        <v>6.54</v>
      </c>
      <c r="AR132">
        <v>34</v>
      </c>
      <c r="AW132">
        <v>8.0399999999999991</v>
      </c>
      <c r="AX132">
        <v>8.0399999999999991</v>
      </c>
      <c r="AY132">
        <v>94.4</v>
      </c>
      <c r="BC132">
        <v>5.9</v>
      </c>
      <c r="BE132">
        <v>6.81</v>
      </c>
      <c r="BF132">
        <v>1</v>
      </c>
      <c r="BG132">
        <v>67.2</v>
      </c>
      <c r="BH132">
        <v>0.4</v>
      </c>
      <c r="BI132">
        <v>0.93</v>
      </c>
      <c r="BJ132">
        <v>0.93</v>
      </c>
      <c r="BL132">
        <v>8.61</v>
      </c>
      <c r="BM132">
        <v>0.22</v>
      </c>
      <c r="BO132">
        <v>0.5</v>
      </c>
      <c r="BP132">
        <v>1.85</v>
      </c>
      <c r="BQ132">
        <v>1.85</v>
      </c>
      <c r="BR132">
        <v>1.85</v>
      </c>
      <c r="BS132">
        <v>45</v>
      </c>
      <c r="BT132">
        <v>2.6</v>
      </c>
      <c r="BU132">
        <v>37.1</v>
      </c>
      <c r="BV132">
        <v>3.35</v>
      </c>
      <c r="BX132">
        <v>304</v>
      </c>
    </row>
    <row r="133" spans="1:76" x14ac:dyDescent="0.25">
      <c r="A133" t="s">
        <v>371</v>
      </c>
      <c r="B133" t="s">
        <v>119</v>
      </c>
      <c r="C133" t="s">
        <v>274</v>
      </c>
      <c r="D133" t="s">
        <v>275</v>
      </c>
      <c r="E133" s="61">
        <v>45278</v>
      </c>
      <c r="F133" s="61">
        <v>45330</v>
      </c>
      <c r="K133">
        <v>491</v>
      </c>
      <c r="P133">
        <v>87.4</v>
      </c>
      <c r="Q133">
        <v>87.4</v>
      </c>
      <c r="S133">
        <v>41</v>
      </c>
      <c r="T133">
        <v>2.58</v>
      </c>
      <c r="V133">
        <v>4.3899999999999997</v>
      </c>
      <c r="W133">
        <v>2.4500000000000002</v>
      </c>
      <c r="X133">
        <v>1.1299999999999999</v>
      </c>
      <c r="AA133">
        <v>7.3</v>
      </c>
      <c r="AB133">
        <v>5.22</v>
      </c>
      <c r="AD133">
        <v>17.2</v>
      </c>
      <c r="AF133">
        <v>0.77</v>
      </c>
      <c r="AI133">
        <v>36.299999999999997</v>
      </c>
      <c r="AK133">
        <v>0.38</v>
      </c>
      <c r="AQ133">
        <v>10.199999999999999</v>
      </c>
      <c r="AR133">
        <v>35.5</v>
      </c>
      <c r="AW133">
        <v>8.86</v>
      </c>
      <c r="AX133">
        <v>8.86</v>
      </c>
      <c r="AY133">
        <v>67.900000000000006</v>
      </c>
      <c r="BC133">
        <v>4.7</v>
      </c>
      <c r="BE133">
        <v>6.82</v>
      </c>
      <c r="BF133">
        <v>1.2</v>
      </c>
      <c r="BG133">
        <v>50</v>
      </c>
      <c r="BH133">
        <v>0.7</v>
      </c>
      <c r="BI133">
        <v>0.69</v>
      </c>
      <c r="BJ133">
        <v>0.69</v>
      </c>
      <c r="BL133">
        <v>16.850000000000001</v>
      </c>
      <c r="BM133">
        <v>0.36</v>
      </c>
      <c r="BO133">
        <v>0.39</v>
      </c>
      <c r="BP133">
        <v>2.64</v>
      </c>
      <c r="BQ133">
        <v>2.64</v>
      </c>
      <c r="BR133">
        <v>2.64</v>
      </c>
      <c r="BS133">
        <v>57</v>
      </c>
      <c r="BT133">
        <v>1.7</v>
      </c>
      <c r="BU133">
        <v>22.4</v>
      </c>
      <c r="BV133">
        <v>2.73</v>
      </c>
      <c r="BX133">
        <v>683</v>
      </c>
    </row>
    <row r="134" spans="1:76" x14ac:dyDescent="0.25">
      <c r="A134" t="s">
        <v>372</v>
      </c>
      <c r="B134" t="s">
        <v>119</v>
      </c>
      <c r="C134" t="s">
        <v>274</v>
      </c>
      <c r="D134" t="s">
        <v>275</v>
      </c>
      <c r="E134" s="61">
        <v>45278</v>
      </c>
      <c r="F134" s="61">
        <v>45330</v>
      </c>
      <c r="K134">
        <v>578</v>
      </c>
      <c r="P134">
        <v>71.099999999999994</v>
      </c>
      <c r="Q134">
        <v>71.099999999999994</v>
      </c>
      <c r="S134">
        <v>40</v>
      </c>
      <c r="T134">
        <v>2.2799999999999998</v>
      </c>
      <c r="V134">
        <v>4.88</v>
      </c>
      <c r="W134">
        <v>3.05</v>
      </c>
      <c r="X134">
        <v>0.91</v>
      </c>
      <c r="AA134">
        <v>7.8</v>
      </c>
      <c r="AB134">
        <v>4.6900000000000004</v>
      </c>
      <c r="AD134">
        <v>14.4</v>
      </c>
      <c r="AF134">
        <v>0.92</v>
      </c>
      <c r="AI134">
        <v>32.5</v>
      </c>
      <c r="AK134">
        <v>0.42</v>
      </c>
      <c r="AQ134">
        <v>9.69</v>
      </c>
      <c r="AR134">
        <v>28.5</v>
      </c>
      <c r="AW134">
        <v>7.64</v>
      </c>
      <c r="AX134">
        <v>7.64</v>
      </c>
      <c r="AY134">
        <v>72.8</v>
      </c>
      <c r="BC134">
        <v>5.9</v>
      </c>
      <c r="BE134">
        <v>5.23</v>
      </c>
      <c r="BF134">
        <v>1.5</v>
      </c>
      <c r="BG134">
        <v>59.2</v>
      </c>
      <c r="BH134">
        <v>0.7</v>
      </c>
      <c r="BI134">
        <v>0.69</v>
      </c>
      <c r="BJ134">
        <v>0.69</v>
      </c>
      <c r="BL134">
        <v>15.55</v>
      </c>
      <c r="BM134">
        <v>0.35</v>
      </c>
      <c r="BO134">
        <v>0.44</v>
      </c>
      <c r="BP134">
        <v>3.73</v>
      </c>
      <c r="BQ134">
        <v>3.73</v>
      </c>
      <c r="BR134">
        <v>3.73</v>
      </c>
      <c r="BS134">
        <v>50</v>
      </c>
      <c r="BT134">
        <v>3.6</v>
      </c>
      <c r="BU134">
        <v>32.4</v>
      </c>
      <c r="BV134">
        <v>2.65</v>
      </c>
      <c r="BX134">
        <v>587</v>
      </c>
    </row>
    <row r="135" spans="1:76" x14ac:dyDescent="0.25">
      <c r="A135" t="s">
        <v>373</v>
      </c>
      <c r="B135" t="s">
        <v>119</v>
      </c>
      <c r="C135" t="s">
        <v>274</v>
      </c>
      <c r="D135" t="s">
        <v>275</v>
      </c>
      <c r="E135" s="61">
        <v>45278</v>
      </c>
      <c r="F135" s="61">
        <v>45330</v>
      </c>
      <c r="K135">
        <v>398</v>
      </c>
      <c r="P135">
        <v>40.200000000000003</v>
      </c>
      <c r="Q135">
        <v>40.200000000000003</v>
      </c>
      <c r="S135">
        <v>26</v>
      </c>
      <c r="T135">
        <v>1.3</v>
      </c>
      <c r="V135">
        <v>2.3199999999999998</v>
      </c>
      <c r="W135">
        <v>1.39</v>
      </c>
      <c r="X135">
        <v>0.62</v>
      </c>
      <c r="AA135">
        <v>5.6</v>
      </c>
      <c r="AB135">
        <v>2.46</v>
      </c>
      <c r="AD135">
        <v>7.16</v>
      </c>
      <c r="AF135">
        <v>0.47</v>
      </c>
      <c r="AI135">
        <v>16.3</v>
      </c>
      <c r="AK135">
        <v>0.23</v>
      </c>
      <c r="AQ135">
        <v>5.67</v>
      </c>
      <c r="AR135">
        <v>16.5</v>
      </c>
      <c r="AW135">
        <v>3.96</v>
      </c>
      <c r="AX135">
        <v>3.96</v>
      </c>
      <c r="AY135">
        <v>50.6</v>
      </c>
      <c r="BC135">
        <v>4.3</v>
      </c>
      <c r="BE135">
        <v>3.11</v>
      </c>
      <c r="BF135">
        <v>1.3</v>
      </c>
      <c r="BG135">
        <v>41.2</v>
      </c>
      <c r="BH135">
        <v>0.4</v>
      </c>
      <c r="BI135">
        <v>0.41</v>
      </c>
      <c r="BJ135">
        <v>0.41</v>
      </c>
      <c r="BL135">
        <v>7.94</v>
      </c>
      <c r="BM135">
        <v>0.19</v>
      </c>
      <c r="BO135">
        <v>0.19</v>
      </c>
      <c r="BP135">
        <v>1.45</v>
      </c>
      <c r="BQ135">
        <v>1.45</v>
      </c>
      <c r="BR135">
        <v>1.45</v>
      </c>
      <c r="BS135">
        <v>43</v>
      </c>
      <c r="BT135">
        <v>4.7</v>
      </c>
      <c r="BU135">
        <v>13.3</v>
      </c>
      <c r="BV135">
        <v>1.49</v>
      </c>
      <c r="BX135">
        <v>265</v>
      </c>
    </row>
    <row r="136" spans="1:76" x14ac:dyDescent="0.25">
      <c r="A136" t="s">
        <v>374</v>
      </c>
      <c r="B136" t="s">
        <v>119</v>
      </c>
      <c r="C136" t="s">
        <v>274</v>
      </c>
      <c r="D136" t="s">
        <v>275</v>
      </c>
      <c r="E136" s="61">
        <v>45278</v>
      </c>
      <c r="F136" s="61">
        <v>45330</v>
      </c>
      <c r="K136">
        <v>417</v>
      </c>
      <c r="P136">
        <v>85</v>
      </c>
      <c r="Q136">
        <v>85</v>
      </c>
      <c r="S136">
        <v>79</v>
      </c>
      <c r="T136">
        <v>1.98</v>
      </c>
      <c r="V136">
        <v>5.41</v>
      </c>
      <c r="W136">
        <v>3.14</v>
      </c>
      <c r="X136">
        <v>1.27</v>
      </c>
      <c r="AA136">
        <v>9.1</v>
      </c>
      <c r="AB136">
        <v>6.52</v>
      </c>
      <c r="AD136">
        <v>12.2</v>
      </c>
      <c r="AF136">
        <v>1.1100000000000001</v>
      </c>
      <c r="AI136">
        <v>37.6</v>
      </c>
      <c r="AK136">
        <v>0.44</v>
      </c>
      <c r="AQ136">
        <v>9.2799999999999994</v>
      </c>
      <c r="AR136">
        <v>38.299999999999997</v>
      </c>
      <c r="AW136">
        <v>9.52</v>
      </c>
      <c r="AX136">
        <v>9.52</v>
      </c>
      <c r="AY136">
        <v>50.1</v>
      </c>
      <c r="BC136">
        <v>15.4</v>
      </c>
      <c r="BE136">
        <v>7.85</v>
      </c>
      <c r="BF136">
        <v>1.3</v>
      </c>
      <c r="BG136">
        <v>46.4</v>
      </c>
      <c r="BH136">
        <v>0.6</v>
      </c>
      <c r="BI136">
        <v>0.89</v>
      </c>
      <c r="BJ136">
        <v>0.89</v>
      </c>
      <c r="BL136">
        <v>14.4</v>
      </c>
      <c r="BM136">
        <v>0.4</v>
      </c>
      <c r="BO136">
        <v>0.46</v>
      </c>
      <c r="BP136">
        <v>2.34</v>
      </c>
      <c r="BQ136">
        <v>2.34</v>
      </c>
      <c r="BR136">
        <v>2.34</v>
      </c>
      <c r="BS136">
        <v>164</v>
      </c>
      <c r="BT136">
        <v>4.2</v>
      </c>
      <c r="BU136">
        <v>29.7</v>
      </c>
      <c r="BV136">
        <v>2.96</v>
      </c>
      <c r="BX136">
        <v>497</v>
      </c>
    </row>
    <row r="137" spans="1:76" x14ac:dyDescent="0.25">
      <c r="A137" t="s">
        <v>375</v>
      </c>
      <c r="B137" t="s">
        <v>119</v>
      </c>
      <c r="C137" t="s">
        <v>274</v>
      </c>
      <c r="D137" t="s">
        <v>275</v>
      </c>
      <c r="E137" s="61">
        <v>45278</v>
      </c>
      <c r="F137" s="61">
        <v>45330</v>
      </c>
      <c r="K137">
        <v>594</v>
      </c>
      <c r="P137">
        <v>102</v>
      </c>
      <c r="Q137">
        <v>102</v>
      </c>
      <c r="S137">
        <v>78</v>
      </c>
      <c r="T137">
        <v>3.25</v>
      </c>
      <c r="V137">
        <v>5.69</v>
      </c>
      <c r="W137">
        <v>3.62</v>
      </c>
      <c r="X137">
        <v>1.35</v>
      </c>
      <c r="AA137">
        <v>13.2</v>
      </c>
      <c r="AB137">
        <v>6.61</v>
      </c>
      <c r="AD137">
        <v>15.85</v>
      </c>
      <c r="AF137">
        <v>1.18</v>
      </c>
      <c r="AI137">
        <v>44.4</v>
      </c>
      <c r="AK137">
        <v>0.48</v>
      </c>
      <c r="AQ137">
        <v>14.35</v>
      </c>
      <c r="AR137">
        <v>41.9</v>
      </c>
      <c r="AW137">
        <v>10.8</v>
      </c>
      <c r="AX137">
        <v>10.8</v>
      </c>
      <c r="AY137">
        <v>79.400000000000006</v>
      </c>
      <c r="BC137">
        <v>16.2</v>
      </c>
      <c r="BE137">
        <v>7.97</v>
      </c>
      <c r="BF137">
        <v>1.8</v>
      </c>
      <c r="BG137">
        <v>63.6</v>
      </c>
      <c r="BH137">
        <v>0.9</v>
      </c>
      <c r="BI137">
        <v>1</v>
      </c>
      <c r="BJ137">
        <v>1</v>
      </c>
      <c r="BL137">
        <v>20.2</v>
      </c>
      <c r="BM137">
        <v>0.59</v>
      </c>
      <c r="BO137">
        <v>0.53</v>
      </c>
      <c r="BP137">
        <v>3.49</v>
      </c>
      <c r="BQ137">
        <v>3.49</v>
      </c>
      <c r="BR137">
        <v>3.49</v>
      </c>
      <c r="BS137">
        <v>121</v>
      </c>
      <c r="BT137">
        <v>5.4</v>
      </c>
      <c r="BU137">
        <v>33.299999999999997</v>
      </c>
      <c r="BV137">
        <v>3.25</v>
      </c>
      <c r="BX137">
        <v>621</v>
      </c>
    </row>
    <row r="138" spans="1:76" x14ac:dyDescent="0.25">
      <c r="A138" t="s">
        <v>376</v>
      </c>
      <c r="B138" t="s">
        <v>119</v>
      </c>
      <c r="C138" t="s">
        <v>274</v>
      </c>
      <c r="D138" t="s">
        <v>275</v>
      </c>
      <c r="E138" s="61">
        <v>45278</v>
      </c>
      <c r="F138" s="61">
        <v>45330</v>
      </c>
      <c r="K138">
        <v>339</v>
      </c>
      <c r="P138">
        <v>62</v>
      </c>
      <c r="Q138">
        <v>62</v>
      </c>
      <c r="S138">
        <v>72</v>
      </c>
      <c r="T138">
        <v>1.1599999999999999</v>
      </c>
      <c r="V138">
        <v>4.54</v>
      </c>
      <c r="W138">
        <v>2.2000000000000002</v>
      </c>
      <c r="X138">
        <v>0.98</v>
      </c>
      <c r="AA138">
        <v>5</v>
      </c>
      <c r="AB138">
        <v>5.0999999999999996</v>
      </c>
      <c r="AD138">
        <v>11.55</v>
      </c>
      <c r="AF138">
        <v>0.77</v>
      </c>
      <c r="AI138">
        <v>25.6</v>
      </c>
      <c r="AK138">
        <v>0.28999999999999998</v>
      </c>
      <c r="AQ138">
        <v>6.74</v>
      </c>
      <c r="AR138">
        <v>26</v>
      </c>
      <c r="AW138">
        <v>6.48</v>
      </c>
      <c r="AX138">
        <v>6.48</v>
      </c>
      <c r="AY138">
        <v>39.299999999999997</v>
      </c>
      <c r="BC138">
        <v>5.8</v>
      </c>
      <c r="BE138">
        <v>5.69</v>
      </c>
      <c r="BF138">
        <v>0.9</v>
      </c>
      <c r="BG138">
        <v>42.5</v>
      </c>
      <c r="BH138">
        <v>0.5</v>
      </c>
      <c r="BI138">
        <v>0.76</v>
      </c>
      <c r="BJ138">
        <v>0.76</v>
      </c>
      <c r="BL138">
        <v>11.2</v>
      </c>
      <c r="BM138">
        <v>0.25</v>
      </c>
      <c r="BO138">
        <v>0.28999999999999998</v>
      </c>
      <c r="BP138">
        <v>2.52</v>
      </c>
      <c r="BQ138">
        <v>2.52</v>
      </c>
      <c r="BR138">
        <v>2.52</v>
      </c>
      <c r="BS138">
        <v>46</v>
      </c>
      <c r="BT138">
        <v>2.1</v>
      </c>
      <c r="BU138">
        <v>22</v>
      </c>
      <c r="BV138">
        <v>1.95</v>
      </c>
      <c r="BX138">
        <v>460</v>
      </c>
    </row>
    <row r="139" spans="1:76" x14ac:dyDescent="0.25">
      <c r="A139" t="s">
        <v>377</v>
      </c>
      <c r="B139" t="s">
        <v>119</v>
      </c>
      <c r="C139" t="s">
        <v>274</v>
      </c>
      <c r="D139" t="s">
        <v>275</v>
      </c>
      <c r="E139" s="61">
        <v>45278</v>
      </c>
      <c r="F139" s="61">
        <v>45330</v>
      </c>
      <c r="K139">
        <v>461</v>
      </c>
      <c r="P139">
        <v>62.8</v>
      </c>
      <c r="Q139">
        <v>62.8</v>
      </c>
      <c r="S139">
        <v>45</v>
      </c>
      <c r="T139">
        <v>1.64</v>
      </c>
      <c r="V139">
        <v>4.1500000000000004</v>
      </c>
      <c r="W139">
        <v>2.27</v>
      </c>
      <c r="X139">
        <v>1.1200000000000001</v>
      </c>
      <c r="AA139">
        <v>7.5</v>
      </c>
      <c r="AB139">
        <v>4.8</v>
      </c>
      <c r="AD139">
        <v>8.93</v>
      </c>
      <c r="AF139">
        <v>0.72</v>
      </c>
      <c r="AI139">
        <v>25.5</v>
      </c>
      <c r="AK139">
        <v>0.32</v>
      </c>
      <c r="AQ139">
        <v>7.68</v>
      </c>
      <c r="AR139">
        <v>26.1</v>
      </c>
      <c r="AW139">
        <v>6.4</v>
      </c>
      <c r="AX139">
        <v>6.4</v>
      </c>
      <c r="AY139">
        <v>53.1</v>
      </c>
      <c r="BC139">
        <v>8.6</v>
      </c>
      <c r="BE139">
        <v>5.16</v>
      </c>
      <c r="BF139">
        <v>1.1000000000000001</v>
      </c>
      <c r="BG139">
        <v>49.9</v>
      </c>
      <c r="BH139">
        <v>0.5</v>
      </c>
      <c r="BI139">
        <v>0.69</v>
      </c>
      <c r="BJ139">
        <v>0.69</v>
      </c>
      <c r="BL139">
        <v>9.93</v>
      </c>
      <c r="BM139">
        <v>0.3</v>
      </c>
      <c r="BO139">
        <v>0.33</v>
      </c>
      <c r="BP139">
        <v>2.2200000000000002</v>
      </c>
      <c r="BQ139">
        <v>2.2200000000000002</v>
      </c>
      <c r="BR139">
        <v>2.2200000000000002</v>
      </c>
      <c r="BS139">
        <v>74</v>
      </c>
      <c r="BT139">
        <v>3.8</v>
      </c>
      <c r="BU139">
        <v>21.1</v>
      </c>
      <c r="BV139">
        <v>1.98</v>
      </c>
      <c r="BX139">
        <v>351</v>
      </c>
    </row>
    <row r="140" spans="1:76" x14ac:dyDescent="0.25">
      <c r="A140" t="s">
        <v>378</v>
      </c>
      <c r="B140" t="s">
        <v>119</v>
      </c>
      <c r="C140" t="s">
        <v>274</v>
      </c>
      <c r="D140" t="s">
        <v>275</v>
      </c>
      <c r="E140" s="61">
        <v>45278</v>
      </c>
      <c r="F140" s="61">
        <v>45330</v>
      </c>
      <c r="K140">
        <v>623</v>
      </c>
      <c r="P140">
        <v>121</v>
      </c>
      <c r="Q140">
        <v>121</v>
      </c>
      <c r="S140">
        <v>43</v>
      </c>
      <c r="T140">
        <v>2.2599999999999998</v>
      </c>
      <c r="V140">
        <v>9.2799999999999994</v>
      </c>
      <c r="W140">
        <v>5.08</v>
      </c>
      <c r="X140">
        <v>2.14</v>
      </c>
      <c r="AA140">
        <v>9.5</v>
      </c>
      <c r="AB140">
        <v>9.75</v>
      </c>
      <c r="AD140">
        <v>9.76</v>
      </c>
      <c r="AF140">
        <v>1.84</v>
      </c>
      <c r="AI140">
        <v>51.3</v>
      </c>
      <c r="AK140">
        <v>0.56999999999999995</v>
      </c>
      <c r="AQ140">
        <v>9.74</v>
      </c>
      <c r="AR140">
        <v>50.2</v>
      </c>
      <c r="AW140">
        <v>12.65</v>
      </c>
      <c r="AX140">
        <v>12.65</v>
      </c>
      <c r="AY140">
        <v>74.5</v>
      </c>
      <c r="BC140">
        <v>9.4</v>
      </c>
      <c r="BE140">
        <v>10.45</v>
      </c>
      <c r="BF140">
        <v>1.9</v>
      </c>
      <c r="BG140">
        <v>139.5</v>
      </c>
      <c r="BH140">
        <v>0.6</v>
      </c>
      <c r="BI140">
        <v>1.48</v>
      </c>
      <c r="BJ140">
        <v>1.48</v>
      </c>
      <c r="BL140">
        <v>12.85</v>
      </c>
      <c r="BM140">
        <v>0.36</v>
      </c>
      <c r="BO140">
        <v>0.69</v>
      </c>
      <c r="BP140">
        <v>5.1100000000000003</v>
      </c>
      <c r="BQ140">
        <v>5.1100000000000003</v>
      </c>
      <c r="BR140">
        <v>5.1100000000000003</v>
      </c>
      <c r="BS140">
        <v>74</v>
      </c>
      <c r="BT140">
        <v>5.5</v>
      </c>
      <c r="BU140">
        <v>60.6</v>
      </c>
      <c r="BV140">
        <v>4.1100000000000003</v>
      </c>
      <c r="BX140">
        <v>394</v>
      </c>
    </row>
    <row r="141" spans="1:76" x14ac:dyDescent="0.25">
      <c r="A141" t="s">
        <v>379</v>
      </c>
      <c r="B141" t="s">
        <v>119</v>
      </c>
      <c r="C141" t="s">
        <v>274</v>
      </c>
      <c r="D141" t="s">
        <v>275</v>
      </c>
      <c r="E141" s="61">
        <v>45278</v>
      </c>
      <c r="F141" s="61">
        <v>45330</v>
      </c>
      <c r="K141">
        <v>554</v>
      </c>
      <c r="P141">
        <v>86.1</v>
      </c>
      <c r="Q141">
        <v>86.1</v>
      </c>
      <c r="S141">
        <v>47</v>
      </c>
      <c r="T141">
        <v>1.87</v>
      </c>
      <c r="V141">
        <v>6.47</v>
      </c>
      <c r="W141">
        <v>3.74</v>
      </c>
      <c r="X141">
        <v>1.44</v>
      </c>
      <c r="AA141">
        <v>8.6999999999999993</v>
      </c>
      <c r="AB141">
        <v>6.14</v>
      </c>
      <c r="AD141">
        <v>9.52</v>
      </c>
      <c r="AF141">
        <v>1.3</v>
      </c>
      <c r="AI141">
        <v>37.6</v>
      </c>
      <c r="AK141">
        <v>0.44</v>
      </c>
      <c r="AQ141">
        <v>9.68</v>
      </c>
      <c r="AR141">
        <v>35</v>
      </c>
      <c r="AW141">
        <v>8.86</v>
      </c>
      <c r="AX141">
        <v>8.86</v>
      </c>
      <c r="AY141">
        <v>64.8</v>
      </c>
      <c r="BC141">
        <v>8.3000000000000007</v>
      </c>
      <c r="BE141">
        <v>6.88</v>
      </c>
      <c r="BF141">
        <v>1.5</v>
      </c>
      <c r="BG141">
        <v>105</v>
      </c>
      <c r="BH141">
        <v>0.6</v>
      </c>
      <c r="BI141">
        <v>0.96</v>
      </c>
      <c r="BJ141">
        <v>0.96</v>
      </c>
      <c r="BL141">
        <v>12.55</v>
      </c>
      <c r="BM141">
        <v>0.4</v>
      </c>
      <c r="BO141">
        <v>0.54</v>
      </c>
      <c r="BP141">
        <v>5.34</v>
      </c>
      <c r="BQ141">
        <v>5.34</v>
      </c>
      <c r="BR141">
        <v>5.34</v>
      </c>
      <c r="BS141">
        <v>70</v>
      </c>
      <c r="BT141">
        <v>6.5</v>
      </c>
      <c r="BU141">
        <v>38.799999999999997</v>
      </c>
      <c r="BV141">
        <v>3.2</v>
      </c>
      <c r="BX141">
        <v>374</v>
      </c>
    </row>
    <row r="142" spans="1:76" x14ac:dyDescent="0.25">
      <c r="A142" t="s">
        <v>380</v>
      </c>
      <c r="B142" t="s">
        <v>119</v>
      </c>
      <c r="C142" t="s">
        <v>274</v>
      </c>
      <c r="D142" t="s">
        <v>275</v>
      </c>
      <c r="E142" s="61">
        <v>45278</v>
      </c>
      <c r="F142" s="61">
        <v>45330</v>
      </c>
      <c r="K142">
        <v>510</v>
      </c>
      <c r="P142">
        <v>128.5</v>
      </c>
      <c r="Q142">
        <v>128.5</v>
      </c>
      <c r="S142">
        <v>67</v>
      </c>
      <c r="T142">
        <v>1.63</v>
      </c>
      <c r="V142">
        <v>8.3000000000000007</v>
      </c>
      <c r="W142">
        <v>4.82</v>
      </c>
      <c r="X142">
        <v>1.91</v>
      </c>
      <c r="AA142">
        <v>8.6</v>
      </c>
      <c r="AB142">
        <v>8.83</v>
      </c>
      <c r="AD142">
        <v>14.4</v>
      </c>
      <c r="AF142">
        <v>1.72</v>
      </c>
      <c r="AI142">
        <v>55.6</v>
      </c>
      <c r="AK142">
        <v>0.59</v>
      </c>
      <c r="AQ142">
        <v>11.6</v>
      </c>
      <c r="AR142">
        <v>51.7</v>
      </c>
      <c r="AW142">
        <v>13.55</v>
      </c>
      <c r="AX142">
        <v>13.55</v>
      </c>
      <c r="AY142">
        <v>55.9</v>
      </c>
      <c r="BC142">
        <v>10.4</v>
      </c>
      <c r="BE142">
        <v>9.91</v>
      </c>
      <c r="BF142">
        <v>1.5</v>
      </c>
      <c r="BG142">
        <v>116</v>
      </c>
      <c r="BH142">
        <v>0.8</v>
      </c>
      <c r="BI142">
        <v>1.38</v>
      </c>
      <c r="BJ142">
        <v>1.38</v>
      </c>
      <c r="BL142">
        <v>19.2</v>
      </c>
      <c r="BM142">
        <v>0.46</v>
      </c>
      <c r="BO142">
        <v>0.62</v>
      </c>
      <c r="BP142">
        <v>5.13</v>
      </c>
      <c r="BQ142">
        <v>5.13</v>
      </c>
      <c r="BR142">
        <v>5.13</v>
      </c>
      <c r="BS142">
        <v>94</v>
      </c>
      <c r="BT142">
        <v>7.5</v>
      </c>
      <c r="BU142">
        <v>54.1</v>
      </c>
      <c r="BV142">
        <v>4.0199999999999996</v>
      </c>
      <c r="BX142">
        <v>591</v>
      </c>
    </row>
    <row r="143" spans="1:76" x14ac:dyDescent="0.25">
      <c r="A143" t="s">
        <v>381</v>
      </c>
      <c r="B143" t="s">
        <v>119</v>
      </c>
      <c r="C143" t="s">
        <v>274</v>
      </c>
      <c r="D143" t="s">
        <v>275</v>
      </c>
      <c r="E143" s="61">
        <v>45278</v>
      </c>
      <c r="F143" s="61">
        <v>45330</v>
      </c>
      <c r="K143">
        <v>453</v>
      </c>
      <c r="P143">
        <v>90.1</v>
      </c>
      <c r="Q143">
        <v>90.1</v>
      </c>
      <c r="S143">
        <v>52</v>
      </c>
      <c r="T143">
        <v>1.46</v>
      </c>
      <c r="V143">
        <v>5.27</v>
      </c>
      <c r="W143">
        <v>2.8</v>
      </c>
      <c r="X143">
        <v>1.02</v>
      </c>
      <c r="AA143">
        <v>7.7</v>
      </c>
      <c r="AB143">
        <v>5.61</v>
      </c>
      <c r="AD143">
        <v>12.45</v>
      </c>
      <c r="AF143">
        <v>0.99</v>
      </c>
      <c r="AI143">
        <v>39.5</v>
      </c>
      <c r="AK143">
        <v>0.39</v>
      </c>
      <c r="AQ143">
        <v>11.05</v>
      </c>
      <c r="AR143">
        <v>38.4</v>
      </c>
      <c r="AW143">
        <v>9.5</v>
      </c>
      <c r="AX143">
        <v>9.5</v>
      </c>
      <c r="AY143">
        <v>50.6</v>
      </c>
      <c r="BC143">
        <v>8.6</v>
      </c>
      <c r="BE143">
        <v>7.4</v>
      </c>
      <c r="BF143">
        <v>1.9</v>
      </c>
      <c r="BG143">
        <v>70.5</v>
      </c>
      <c r="BH143">
        <v>0.7</v>
      </c>
      <c r="BI143">
        <v>0.78</v>
      </c>
      <c r="BJ143">
        <v>0.78</v>
      </c>
      <c r="BL143">
        <v>17.2</v>
      </c>
      <c r="BM143">
        <v>0.43</v>
      </c>
      <c r="BO143">
        <v>0.4</v>
      </c>
      <c r="BP143">
        <v>3.49</v>
      </c>
      <c r="BQ143">
        <v>3.49</v>
      </c>
      <c r="BR143">
        <v>3.49</v>
      </c>
      <c r="BS143">
        <v>72</v>
      </c>
      <c r="BT143">
        <v>8.5</v>
      </c>
      <c r="BU143">
        <v>30.5</v>
      </c>
      <c r="BV143">
        <v>2.5</v>
      </c>
      <c r="BX143">
        <v>508</v>
      </c>
    </row>
    <row r="144" spans="1:76" x14ac:dyDescent="0.25">
      <c r="A144" t="s">
        <v>382</v>
      </c>
      <c r="B144" t="s">
        <v>119</v>
      </c>
      <c r="C144" t="s">
        <v>274</v>
      </c>
      <c r="D144" t="s">
        <v>275</v>
      </c>
      <c r="E144" s="61">
        <v>45278</v>
      </c>
      <c r="F144" s="61">
        <v>45330</v>
      </c>
      <c r="K144">
        <v>96.7</v>
      </c>
      <c r="P144">
        <v>37.6</v>
      </c>
      <c r="Q144">
        <v>37.6</v>
      </c>
      <c r="S144">
        <v>135</v>
      </c>
      <c r="T144">
        <v>2.91</v>
      </c>
      <c r="V144">
        <v>2.31</v>
      </c>
      <c r="W144">
        <v>1.57</v>
      </c>
      <c r="X144">
        <v>0.42</v>
      </c>
      <c r="AA144">
        <v>21.8</v>
      </c>
      <c r="AB144">
        <v>2.09</v>
      </c>
      <c r="AD144">
        <v>8.02</v>
      </c>
      <c r="AF144">
        <v>0.49</v>
      </c>
      <c r="AI144">
        <v>11.3</v>
      </c>
      <c r="AK144">
        <v>0.22</v>
      </c>
      <c r="AQ144">
        <v>15.75</v>
      </c>
      <c r="AR144">
        <v>9.8000000000000007</v>
      </c>
      <c r="AW144">
        <v>2.37</v>
      </c>
      <c r="AX144">
        <v>2.37</v>
      </c>
      <c r="AY144">
        <v>16</v>
      </c>
      <c r="BC144">
        <v>46.3</v>
      </c>
      <c r="BE144">
        <v>2.0299999999999998</v>
      </c>
      <c r="BF144">
        <v>2.2999999999999998</v>
      </c>
      <c r="BG144">
        <v>14.2</v>
      </c>
      <c r="BH144">
        <v>1</v>
      </c>
      <c r="BI144">
        <v>0.36</v>
      </c>
      <c r="BJ144">
        <v>0.36</v>
      </c>
      <c r="BL144">
        <v>10.050000000000001</v>
      </c>
      <c r="BM144">
        <v>0.96</v>
      </c>
      <c r="BO144">
        <v>0.23</v>
      </c>
      <c r="BP144">
        <v>2.71</v>
      </c>
      <c r="BQ144">
        <v>2.71</v>
      </c>
      <c r="BR144">
        <v>2.71</v>
      </c>
      <c r="BS144">
        <v>662</v>
      </c>
      <c r="BT144">
        <v>1.8</v>
      </c>
      <c r="BU144">
        <v>14.2</v>
      </c>
      <c r="BV144">
        <v>1.47</v>
      </c>
      <c r="BX144">
        <v>311</v>
      </c>
    </row>
    <row r="145" spans="1:76" x14ac:dyDescent="0.25">
      <c r="A145" t="s">
        <v>383</v>
      </c>
      <c r="B145" t="s">
        <v>119</v>
      </c>
      <c r="C145" t="s">
        <v>274</v>
      </c>
      <c r="D145" t="s">
        <v>275</v>
      </c>
      <c r="E145" s="61">
        <v>45278</v>
      </c>
      <c r="F145" s="61">
        <v>45330</v>
      </c>
      <c r="K145">
        <v>188.5</v>
      </c>
      <c r="P145">
        <v>75.599999999999994</v>
      </c>
      <c r="Q145">
        <v>75.599999999999994</v>
      </c>
      <c r="S145">
        <v>77</v>
      </c>
      <c r="T145">
        <v>1.52</v>
      </c>
      <c r="V145">
        <v>4.84</v>
      </c>
      <c r="W145">
        <v>2.9</v>
      </c>
      <c r="X145">
        <v>0.87</v>
      </c>
      <c r="AA145">
        <v>25.7</v>
      </c>
      <c r="AB145">
        <v>3.75</v>
      </c>
      <c r="AD145">
        <v>5.66</v>
      </c>
      <c r="AF145">
        <v>0.92</v>
      </c>
      <c r="AI145">
        <v>21.4</v>
      </c>
      <c r="AK145">
        <v>0.39</v>
      </c>
      <c r="AQ145">
        <v>10.050000000000001</v>
      </c>
      <c r="AR145">
        <v>18.7</v>
      </c>
      <c r="AW145">
        <v>4.76</v>
      </c>
      <c r="AX145">
        <v>4.76</v>
      </c>
      <c r="AY145">
        <v>9.4</v>
      </c>
      <c r="BC145">
        <v>53.1</v>
      </c>
      <c r="BE145">
        <v>3.67</v>
      </c>
      <c r="BF145">
        <v>2.2000000000000002</v>
      </c>
      <c r="BG145">
        <v>13.1</v>
      </c>
      <c r="BH145">
        <v>0.6</v>
      </c>
      <c r="BI145">
        <v>0.66</v>
      </c>
      <c r="BJ145">
        <v>0.66</v>
      </c>
      <c r="BL145">
        <v>7.63</v>
      </c>
      <c r="BM145">
        <v>0.7</v>
      </c>
      <c r="BO145">
        <v>0.44</v>
      </c>
      <c r="BP145">
        <v>1.97</v>
      </c>
      <c r="BQ145">
        <v>1.97</v>
      </c>
      <c r="BR145">
        <v>1.97</v>
      </c>
      <c r="BS145">
        <v>594</v>
      </c>
      <c r="BT145">
        <v>1.3</v>
      </c>
      <c r="BU145">
        <v>27.2</v>
      </c>
      <c r="BV145">
        <v>2.69</v>
      </c>
      <c r="BX145">
        <v>204</v>
      </c>
    </row>
    <row r="146" spans="1:76" x14ac:dyDescent="0.25">
      <c r="A146" t="s">
        <v>384</v>
      </c>
      <c r="B146" t="s">
        <v>119</v>
      </c>
      <c r="C146" t="s">
        <v>274</v>
      </c>
      <c r="D146" t="s">
        <v>275</v>
      </c>
      <c r="E146" s="61">
        <v>45278</v>
      </c>
      <c r="F146" s="61">
        <v>45330</v>
      </c>
      <c r="K146">
        <v>362</v>
      </c>
      <c r="P146">
        <v>153.5</v>
      </c>
      <c r="Q146">
        <v>153.5</v>
      </c>
      <c r="S146">
        <v>59</v>
      </c>
      <c r="T146">
        <v>2.57</v>
      </c>
      <c r="V146">
        <v>5.88</v>
      </c>
      <c r="W146">
        <v>3.32</v>
      </c>
      <c r="X146">
        <v>1.3</v>
      </c>
      <c r="AA146">
        <v>23.7</v>
      </c>
      <c r="AB146">
        <v>4.9800000000000004</v>
      </c>
      <c r="AD146">
        <v>4.6399999999999997</v>
      </c>
      <c r="AF146">
        <v>1.1200000000000001</v>
      </c>
      <c r="AI146">
        <v>21.8</v>
      </c>
      <c r="AK146">
        <v>0.52</v>
      </c>
      <c r="AQ146">
        <v>7.95</v>
      </c>
      <c r="AR146">
        <v>24.7</v>
      </c>
      <c r="AW146">
        <v>6.05</v>
      </c>
      <c r="AX146">
        <v>6.05</v>
      </c>
      <c r="AY146">
        <v>33.6</v>
      </c>
      <c r="BC146">
        <v>65</v>
      </c>
      <c r="BE146">
        <v>5.18</v>
      </c>
      <c r="BF146">
        <v>1.5</v>
      </c>
      <c r="BG146">
        <v>13.4</v>
      </c>
      <c r="BH146">
        <v>0.5</v>
      </c>
      <c r="BI146">
        <v>0.81</v>
      </c>
      <c r="BJ146">
        <v>0.81</v>
      </c>
      <c r="BL146">
        <v>6.28</v>
      </c>
      <c r="BM146">
        <v>0.62</v>
      </c>
      <c r="BO146">
        <v>0.55000000000000004</v>
      </c>
      <c r="BP146">
        <v>1.49</v>
      </c>
      <c r="BQ146">
        <v>1.49</v>
      </c>
      <c r="BR146">
        <v>1.49</v>
      </c>
      <c r="BS146">
        <v>466</v>
      </c>
      <c r="BT146">
        <v>1</v>
      </c>
      <c r="BU146">
        <v>24.9</v>
      </c>
      <c r="BV146">
        <v>3.97</v>
      </c>
      <c r="BX146">
        <v>171</v>
      </c>
    </row>
    <row r="147" spans="1:76" x14ac:dyDescent="0.25">
      <c r="A147" t="s">
        <v>385</v>
      </c>
      <c r="B147" t="s">
        <v>119</v>
      </c>
      <c r="C147" t="s">
        <v>274</v>
      </c>
      <c r="D147" t="s">
        <v>275</v>
      </c>
      <c r="E147" s="61">
        <v>45278</v>
      </c>
      <c r="F147" s="61">
        <v>45330</v>
      </c>
      <c r="K147">
        <v>293</v>
      </c>
      <c r="P147">
        <v>43.8</v>
      </c>
      <c r="Q147">
        <v>43.8</v>
      </c>
      <c r="S147">
        <v>54</v>
      </c>
      <c r="T147">
        <v>2.29</v>
      </c>
      <c r="V147">
        <v>15.85</v>
      </c>
      <c r="W147">
        <v>10.55</v>
      </c>
      <c r="X147">
        <v>3.15</v>
      </c>
      <c r="AA147">
        <v>23.2</v>
      </c>
      <c r="AB147">
        <v>13.55</v>
      </c>
      <c r="AD147">
        <v>4.5199999999999996</v>
      </c>
      <c r="AF147">
        <v>3.51</v>
      </c>
      <c r="AI147">
        <v>57.7</v>
      </c>
      <c r="AK147">
        <v>1.42</v>
      </c>
      <c r="AQ147">
        <v>7.83</v>
      </c>
      <c r="AR147">
        <v>60.7</v>
      </c>
      <c r="AW147">
        <v>13.95</v>
      </c>
      <c r="AX147">
        <v>13.95</v>
      </c>
      <c r="AY147">
        <v>37.1</v>
      </c>
      <c r="BC147">
        <v>59.9</v>
      </c>
      <c r="BE147">
        <v>13.3</v>
      </c>
      <c r="BF147">
        <v>2</v>
      </c>
      <c r="BG147">
        <v>19.3</v>
      </c>
      <c r="BH147">
        <v>0.5</v>
      </c>
      <c r="BI147">
        <v>2.3199999999999998</v>
      </c>
      <c r="BJ147">
        <v>2.3199999999999998</v>
      </c>
      <c r="BL147">
        <v>5.98</v>
      </c>
      <c r="BM147">
        <v>0.63</v>
      </c>
      <c r="BO147">
        <v>1.52</v>
      </c>
      <c r="BP147">
        <v>1.62</v>
      </c>
      <c r="BQ147">
        <v>1.62</v>
      </c>
      <c r="BR147">
        <v>1.62</v>
      </c>
      <c r="BS147">
        <v>534</v>
      </c>
      <c r="BT147">
        <v>0.9</v>
      </c>
      <c r="BU147">
        <v>116.5</v>
      </c>
      <c r="BV147">
        <v>10</v>
      </c>
      <c r="BX147">
        <v>168</v>
      </c>
    </row>
    <row r="148" spans="1:76" x14ac:dyDescent="0.25">
      <c r="A148" t="s">
        <v>386</v>
      </c>
      <c r="B148" t="s">
        <v>119</v>
      </c>
      <c r="C148" t="s">
        <v>274</v>
      </c>
      <c r="D148" t="s">
        <v>275</v>
      </c>
      <c r="E148" s="61">
        <v>45278</v>
      </c>
      <c r="F148" s="61">
        <v>45330</v>
      </c>
      <c r="K148">
        <v>388</v>
      </c>
      <c r="P148">
        <v>68.3</v>
      </c>
      <c r="Q148">
        <v>68.3</v>
      </c>
      <c r="S148">
        <v>56</v>
      </c>
      <c r="T148">
        <v>2.25</v>
      </c>
      <c r="V148">
        <v>21.2</v>
      </c>
      <c r="W148">
        <v>12.3</v>
      </c>
      <c r="X148">
        <v>5.64</v>
      </c>
      <c r="AA148">
        <v>23.9</v>
      </c>
      <c r="AB148">
        <v>21.6</v>
      </c>
      <c r="AD148">
        <v>5.3</v>
      </c>
      <c r="AF148">
        <v>4.1900000000000004</v>
      </c>
      <c r="AI148">
        <v>103</v>
      </c>
      <c r="AK148">
        <v>1.64</v>
      </c>
      <c r="AQ148">
        <v>8.83</v>
      </c>
      <c r="AR148">
        <v>114</v>
      </c>
      <c r="AW148">
        <v>28</v>
      </c>
      <c r="AX148">
        <v>28</v>
      </c>
      <c r="AY148">
        <v>46.3</v>
      </c>
      <c r="BC148">
        <v>56.1</v>
      </c>
      <c r="BE148">
        <v>24</v>
      </c>
      <c r="BF148">
        <v>2.1</v>
      </c>
      <c r="BG148">
        <v>19.5</v>
      </c>
      <c r="BH148">
        <v>0.6</v>
      </c>
      <c r="BI148">
        <v>3.42</v>
      </c>
      <c r="BJ148">
        <v>3.42</v>
      </c>
      <c r="BL148">
        <v>6.49</v>
      </c>
      <c r="BM148">
        <v>0.64</v>
      </c>
      <c r="BO148">
        <v>1.8</v>
      </c>
      <c r="BP148">
        <v>1.54</v>
      </c>
      <c r="BQ148">
        <v>1.54</v>
      </c>
      <c r="BR148">
        <v>1.54</v>
      </c>
      <c r="BS148">
        <v>449</v>
      </c>
      <c r="BT148">
        <v>1</v>
      </c>
      <c r="BU148">
        <v>116</v>
      </c>
      <c r="BV148">
        <v>11.3</v>
      </c>
      <c r="BX148">
        <v>184</v>
      </c>
    </row>
    <row r="149" spans="1:76" x14ac:dyDescent="0.25">
      <c r="A149" t="s">
        <v>387</v>
      </c>
      <c r="B149" t="s">
        <v>119</v>
      </c>
      <c r="C149" t="s">
        <v>274</v>
      </c>
      <c r="D149" t="s">
        <v>275</v>
      </c>
      <c r="E149" s="61">
        <v>45278</v>
      </c>
      <c r="F149" s="61">
        <v>45330</v>
      </c>
      <c r="K149">
        <v>660</v>
      </c>
      <c r="P149">
        <v>74.3</v>
      </c>
      <c r="Q149">
        <v>74.3</v>
      </c>
      <c r="S149">
        <v>41</v>
      </c>
      <c r="T149">
        <v>1.73</v>
      </c>
      <c r="V149">
        <v>41.5</v>
      </c>
      <c r="W149">
        <v>24.8</v>
      </c>
      <c r="X149">
        <v>10.25</v>
      </c>
      <c r="AA149">
        <v>19.399999999999999</v>
      </c>
      <c r="AB149">
        <v>40</v>
      </c>
      <c r="AD149">
        <v>3.56</v>
      </c>
      <c r="AF149">
        <v>8.6</v>
      </c>
      <c r="AI149">
        <v>179.5</v>
      </c>
      <c r="AK149">
        <v>3.34</v>
      </c>
      <c r="AQ149">
        <v>6.32</v>
      </c>
      <c r="AR149">
        <v>201</v>
      </c>
      <c r="AW149">
        <v>49.3</v>
      </c>
      <c r="AX149">
        <v>49.3</v>
      </c>
      <c r="AY149">
        <v>36.9</v>
      </c>
      <c r="BC149">
        <v>49.2</v>
      </c>
      <c r="BE149">
        <v>40.5</v>
      </c>
      <c r="BF149">
        <v>1.7</v>
      </c>
      <c r="BG149">
        <v>23.4</v>
      </c>
      <c r="BH149">
        <v>0.4</v>
      </c>
      <c r="BI149">
        <v>6.44</v>
      </c>
      <c r="BJ149">
        <v>6.44</v>
      </c>
      <c r="BL149">
        <v>4.4800000000000004</v>
      </c>
      <c r="BM149">
        <v>0.48</v>
      </c>
      <c r="BO149">
        <v>3.65</v>
      </c>
      <c r="BP149">
        <v>1.52</v>
      </c>
      <c r="BQ149">
        <v>1.52</v>
      </c>
      <c r="BR149">
        <v>1.52</v>
      </c>
      <c r="BS149">
        <v>454</v>
      </c>
      <c r="BT149">
        <v>1.5</v>
      </c>
      <c r="BU149">
        <v>220</v>
      </c>
      <c r="BV149">
        <v>23</v>
      </c>
      <c r="BX149">
        <v>134</v>
      </c>
    </row>
    <row r="150" spans="1:76" x14ac:dyDescent="0.25">
      <c r="A150" t="s">
        <v>388</v>
      </c>
      <c r="B150" t="s">
        <v>119</v>
      </c>
      <c r="C150" t="s">
        <v>274</v>
      </c>
      <c r="D150" t="s">
        <v>275</v>
      </c>
      <c r="E150" s="61">
        <v>45278</v>
      </c>
      <c r="F150" s="61">
        <v>45330</v>
      </c>
      <c r="K150">
        <v>500</v>
      </c>
      <c r="P150">
        <v>50.3</v>
      </c>
      <c r="Q150">
        <v>50.3</v>
      </c>
      <c r="S150">
        <v>54</v>
      </c>
      <c r="T150">
        <v>1.62</v>
      </c>
      <c r="V150">
        <v>32.4</v>
      </c>
      <c r="W150">
        <v>18.55</v>
      </c>
      <c r="X150">
        <v>8.2100000000000009</v>
      </c>
      <c r="AA150">
        <v>18.8</v>
      </c>
      <c r="AB150">
        <v>33.299999999999997</v>
      </c>
      <c r="AD150">
        <v>3.57</v>
      </c>
      <c r="AF150">
        <v>6.3</v>
      </c>
      <c r="AI150">
        <v>156.5</v>
      </c>
      <c r="AK150">
        <v>2.42</v>
      </c>
      <c r="AQ150">
        <v>6.58</v>
      </c>
      <c r="AR150">
        <v>156</v>
      </c>
      <c r="AW150">
        <v>36.799999999999997</v>
      </c>
      <c r="AX150">
        <v>36.799999999999997</v>
      </c>
      <c r="AY150">
        <v>39.700000000000003</v>
      </c>
      <c r="BC150">
        <v>48.1</v>
      </c>
      <c r="BE150">
        <v>31</v>
      </c>
      <c r="BF150">
        <v>1.4</v>
      </c>
      <c r="BG150">
        <v>25.8</v>
      </c>
      <c r="BH150">
        <v>0.4</v>
      </c>
      <c r="BI150">
        <v>5.2</v>
      </c>
      <c r="BJ150">
        <v>5.2</v>
      </c>
      <c r="BL150">
        <v>4.8499999999999996</v>
      </c>
      <c r="BM150">
        <v>0.48</v>
      </c>
      <c r="BO150">
        <v>2.69</v>
      </c>
      <c r="BP150">
        <v>1.45</v>
      </c>
      <c r="BQ150">
        <v>1.45</v>
      </c>
      <c r="BR150">
        <v>1.45</v>
      </c>
      <c r="BS150">
        <v>405</v>
      </c>
      <c r="BT150">
        <v>0.9</v>
      </c>
      <c r="BU150">
        <v>168.5</v>
      </c>
      <c r="BV150">
        <v>16.899999999999999</v>
      </c>
      <c r="BX150">
        <v>131</v>
      </c>
    </row>
    <row r="151" spans="1:76" x14ac:dyDescent="0.25">
      <c r="A151" t="s">
        <v>389</v>
      </c>
      <c r="B151" t="s">
        <v>119</v>
      </c>
      <c r="C151" t="s">
        <v>274</v>
      </c>
      <c r="D151" t="s">
        <v>275</v>
      </c>
      <c r="E151" s="61">
        <v>45278</v>
      </c>
      <c r="F151" s="61">
        <v>45330</v>
      </c>
      <c r="K151">
        <v>507</v>
      </c>
      <c r="P151">
        <v>55.2</v>
      </c>
      <c r="Q151">
        <v>55.2</v>
      </c>
      <c r="S151">
        <v>42</v>
      </c>
      <c r="T151">
        <v>1.76</v>
      </c>
      <c r="V151">
        <v>30.1</v>
      </c>
      <c r="W151">
        <v>16.899999999999999</v>
      </c>
      <c r="X151">
        <v>7.76</v>
      </c>
      <c r="AA151">
        <v>20.3</v>
      </c>
      <c r="AB151">
        <v>34</v>
      </c>
      <c r="AD151">
        <v>3.64</v>
      </c>
      <c r="AF151">
        <v>5.96</v>
      </c>
      <c r="AI151">
        <v>165</v>
      </c>
      <c r="AK151">
        <v>2.19</v>
      </c>
      <c r="AQ151">
        <v>6.64</v>
      </c>
      <c r="AR151">
        <v>165</v>
      </c>
      <c r="AW151">
        <v>38.299999999999997</v>
      </c>
      <c r="AX151">
        <v>38.299999999999997</v>
      </c>
      <c r="AY151">
        <v>45.5</v>
      </c>
      <c r="BC151">
        <v>50.5</v>
      </c>
      <c r="BE151">
        <v>33.299999999999997</v>
      </c>
      <c r="BF151">
        <v>2</v>
      </c>
      <c r="BG151">
        <v>27.6</v>
      </c>
      <c r="BH151">
        <v>0.4</v>
      </c>
      <c r="BI151">
        <v>5.1100000000000003</v>
      </c>
      <c r="BJ151">
        <v>5.1100000000000003</v>
      </c>
      <c r="BL151">
        <v>4.9800000000000004</v>
      </c>
      <c r="BM151">
        <v>0.51</v>
      </c>
      <c r="BO151">
        <v>2.62</v>
      </c>
      <c r="BP151">
        <v>1.51</v>
      </c>
      <c r="BQ151">
        <v>1.51</v>
      </c>
      <c r="BR151">
        <v>1.51</v>
      </c>
      <c r="BS151">
        <v>376</v>
      </c>
      <c r="BT151">
        <v>0.9</v>
      </c>
      <c r="BU151">
        <v>170</v>
      </c>
      <c r="BV151">
        <v>14.9</v>
      </c>
      <c r="BX151">
        <v>143</v>
      </c>
    </row>
    <row r="152" spans="1:76" x14ac:dyDescent="0.25">
      <c r="A152" t="s">
        <v>390</v>
      </c>
      <c r="B152" t="s">
        <v>119</v>
      </c>
      <c r="C152" t="s">
        <v>274</v>
      </c>
      <c r="D152" t="s">
        <v>275</v>
      </c>
      <c r="E152" s="61">
        <v>45278</v>
      </c>
      <c r="F152" s="61">
        <v>45330</v>
      </c>
      <c r="K152">
        <v>499</v>
      </c>
      <c r="P152">
        <v>41.4</v>
      </c>
      <c r="Q152">
        <v>41.4</v>
      </c>
      <c r="S152">
        <v>33</v>
      </c>
      <c r="T152">
        <v>1.46</v>
      </c>
      <c r="V152">
        <v>106</v>
      </c>
      <c r="W152">
        <v>71.8</v>
      </c>
      <c r="X152">
        <v>17.2</v>
      </c>
      <c r="AA152">
        <v>18.600000000000001</v>
      </c>
      <c r="AB152">
        <v>106</v>
      </c>
      <c r="AD152">
        <v>3.13</v>
      </c>
      <c r="AF152">
        <v>24.5</v>
      </c>
      <c r="AI152">
        <v>464</v>
      </c>
      <c r="AK152">
        <v>8.52</v>
      </c>
      <c r="AQ152">
        <v>5.38</v>
      </c>
      <c r="AR152">
        <v>323</v>
      </c>
      <c r="AW152">
        <v>69.3</v>
      </c>
      <c r="AX152">
        <v>69.3</v>
      </c>
      <c r="AY152">
        <v>44</v>
      </c>
      <c r="BC152">
        <v>38.299999999999997</v>
      </c>
      <c r="BE152">
        <v>66</v>
      </c>
      <c r="BF152">
        <v>1.2</v>
      </c>
      <c r="BG152">
        <v>34.799999999999997</v>
      </c>
      <c r="BH152">
        <v>0.3</v>
      </c>
      <c r="BI152">
        <v>15.55</v>
      </c>
      <c r="BJ152">
        <v>15.55</v>
      </c>
      <c r="BL152">
        <v>3.89</v>
      </c>
      <c r="BM152">
        <v>0.44</v>
      </c>
      <c r="BO152">
        <v>9.41</v>
      </c>
      <c r="BP152">
        <v>1.91</v>
      </c>
      <c r="BQ152">
        <v>1.91</v>
      </c>
      <c r="BR152">
        <v>1.91</v>
      </c>
      <c r="BS152">
        <v>310</v>
      </c>
      <c r="BT152">
        <v>0.9</v>
      </c>
      <c r="BU152">
        <v>1005</v>
      </c>
      <c r="BV152">
        <v>54.8</v>
      </c>
      <c r="BX152">
        <v>120</v>
      </c>
    </row>
    <row r="153" spans="1:76" x14ac:dyDescent="0.25">
      <c r="A153" t="s">
        <v>391</v>
      </c>
      <c r="B153" t="s">
        <v>119</v>
      </c>
      <c r="C153" t="s">
        <v>274</v>
      </c>
      <c r="D153" t="s">
        <v>275</v>
      </c>
      <c r="E153" s="61">
        <v>45278</v>
      </c>
      <c r="F153" s="61">
        <v>45330</v>
      </c>
      <c r="K153">
        <v>419</v>
      </c>
      <c r="P153">
        <v>59.7</v>
      </c>
      <c r="Q153">
        <v>59.7</v>
      </c>
      <c r="S153">
        <v>64</v>
      </c>
      <c r="T153">
        <v>1.56</v>
      </c>
      <c r="V153">
        <v>3.95</v>
      </c>
      <c r="W153">
        <v>2.2000000000000002</v>
      </c>
      <c r="X153">
        <v>0.96</v>
      </c>
      <c r="AA153">
        <v>8.9</v>
      </c>
      <c r="AB153">
        <v>4.42</v>
      </c>
      <c r="AD153">
        <v>11.25</v>
      </c>
      <c r="AF153">
        <v>0.76</v>
      </c>
      <c r="AI153">
        <v>29.7</v>
      </c>
      <c r="AK153">
        <v>0.31</v>
      </c>
      <c r="AQ153">
        <v>9.66</v>
      </c>
      <c r="AR153">
        <v>28.4</v>
      </c>
      <c r="AW153">
        <v>7.23</v>
      </c>
      <c r="AX153">
        <v>7.23</v>
      </c>
      <c r="AY153">
        <v>49.9</v>
      </c>
      <c r="BC153">
        <v>9.6</v>
      </c>
      <c r="BE153">
        <v>4.7699999999999996</v>
      </c>
      <c r="BF153">
        <v>1.5</v>
      </c>
      <c r="BG153">
        <v>46.7</v>
      </c>
      <c r="BH153">
        <v>0.7</v>
      </c>
      <c r="BI153">
        <v>0.65</v>
      </c>
      <c r="BJ153">
        <v>0.65</v>
      </c>
      <c r="BL153">
        <v>12.6</v>
      </c>
      <c r="BM153">
        <v>0.41</v>
      </c>
      <c r="BO153">
        <v>0.35</v>
      </c>
      <c r="BP153">
        <v>2.34</v>
      </c>
      <c r="BQ153">
        <v>2.34</v>
      </c>
      <c r="BR153">
        <v>2.34</v>
      </c>
      <c r="BS153">
        <v>79</v>
      </c>
      <c r="BT153">
        <v>4.5999999999999996</v>
      </c>
      <c r="BU153">
        <v>23.7</v>
      </c>
      <c r="BV153">
        <v>2.4300000000000002</v>
      </c>
      <c r="BX153">
        <v>478</v>
      </c>
    </row>
    <row r="154" spans="1:76" x14ac:dyDescent="0.25">
      <c r="A154" t="s">
        <v>392</v>
      </c>
      <c r="B154" t="s">
        <v>119</v>
      </c>
      <c r="C154" t="s">
        <v>274</v>
      </c>
      <c r="D154" t="s">
        <v>275</v>
      </c>
      <c r="E154" s="61">
        <v>45278</v>
      </c>
      <c r="F154" s="61">
        <v>45330</v>
      </c>
      <c r="K154">
        <v>389</v>
      </c>
      <c r="P154">
        <v>58.6</v>
      </c>
      <c r="Q154">
        <v>58.6</v>
      </c>
      <c r="S154">
        <v>68</v>
      </c>
      <c r="T154">
        <v>1.51</v>
      </c>
      <c r="V154">
        <v>3.19</v>
      </c>
      <c r="W154">
        <v>1.84</v>
      </c>
      <c r="X154">
        <v>0.6</v>
      </c>
      <c r="AA154">
        <v>8.9</v>
      </c>
      <c r="AB154">
        <v>3.74</v>
      </c>
      <c r="AD154">
        <v>10</v>
      </c>
      <c r="AF154">
        <v>0.65</v>
      </c>
      <c r="AI154">
        <v>26.8</v>
      </c>
      <c r="AK154">
        <v>0.3</v>
      </c>
      <c r="AQ154">
        <v>10</v>
      </c>
      <c r="AR154">
        <v>25.2</v>
      </c>
      <c r="AW154">
        <v>6.35</v>
      </c>
      <c r="AX154">
        <v>6.35</v>
      </c>
      <c r="AY154">
        <v>48.5</v>
      </c>
      <c r="BC154">
        <v>11.2</v>
      </c>
      <c r="BE154">
        <v>5.09</v>
      </c>
      <c r="BF154">
        <v>1.5</v>
      </c>
      <c r="BG154">
        <v>44.3</v>
      </c>
      <c r="BH154">
        <v>0.7</v>
      </c>
      <c r="BI154">
        <v>0.6</v>
      </c>
      <c r="BJ154">
        <v>0.6</v>
      </c>
      <c r="BL154">
        <v>12.25</v>
      </c>
      <c r="BM154">
        <v>0.43</v>
      </c>
      <c r="BO154">
        <v>0.28999999999999998</v>
      </c>
      <c r="BP154">
        <v>2.5</v>
      </c>
      <c r="BQ154">
        <v>2.5</v>
      </c>
      <c r="BR154">
        <v>2.5</v>
      </c>
      <c r="BS154">
        <v>88</v>
      </c>
      <c r="BT154">
        <v>4.2</v>
      </c>
      <c r="BU154">
        <v>19.2</v>
      </c>
      <c r="BV154">
        <v>2.09</v>
      </c>
      <c r="BX154">
        <v>456</v>
      </c>
    </row>
    <row r="155" spans="1:76" x14ac:dyDescent="0.25">
      <c r="A155" t="s">
        <v>393</v>
      </c>
      <c r="B155" t="s">
        <v>119</v>
      </c>
      <c r="C155" t="s">
        <v>274</v>
      </c>
      <c r="D155" t="s">
        <v>275</v>
      </c>
      <c r="E155" s="61">
        <v>45278</v>
      </c>
      <c r="F155" s="61">
        <v>45330</v>
      </c>
      <c r="K155">
        <v>362</v>
      </c>
      <c r="P155">
        <v>41</v>
      </c>
      <c r="Q155">
        <v>41</v>
      </c>
      <c r="S155">
        <v>35</v>
      </c>
      <c r="T155">
        <v>0.97</v>
      </c>
      <c r="V155">
        <v>2.42</v>
      </c>
      <c r="W155">
        <v>1.54</v>
      </c>
      <c r="X155">
        <v>0.56999999999999995</v>
      </c>
      <c r="AA155">
        <v>5.4</v>
      </c>
      <c r="AB155">
        <v>2.75</v>
      </c>
      <c r="AD155">
        <v>7</v>
      </c>
      <c r="AF155">
        <v>0.47</v>
      </c>
      <c r="AI155">
        <v>19.100000000000001</v>
      </c>
      <c r="AK155">
        <v>0.18</v>
      </c>
      <c r="AQ155">
        <v>5.95</v>
      </c>
      <c r="AR155">
        <v>18.100000000000001</v>
      </c>
      <c r="AW155">
        <v>4.49</v>
      </c>
      <c r="AX155">
        <v>4.49</v>
      </c>
      <c r="AY155">
        <v>41</v>
      </c>
      <c r="BC155">
        <v>7.1</v>
      </c>
      <c r="BE155">
        <v>3.53</v>
      </c>
      <c r="BF155">
        <v>0.9</v>
      </c>
      <c r="BG155">
        <v>42.9</v>
      </c>
      <c r="BH155">
        <v>0.4</v>
      </c>
      <c r="BI155">
        <v>0.41</v>
      </c>
      <c r="BJ155">
        <v>0.41</v>
      </c>
      <c r="BL155">
        <v>8.64</v>
      </c>
      <c r="BM155">
        <v>0.25</v>
      </c>
      <c r="BO155">
        <v>0.21</v>
      </c>
      <c r="BP155">
        <v>1.58</v>
      </c>
      <c r="BQ155">
        <v>1.58</v>
      </c>
      <c r="BR155">
        <v>1.58</v>
      </c>
      <c r="BS155">
        <v>41</v>
      </c>
      <c r="BT155">
        <v>3.1</v>
      </c>
      <c r="BU155">
        <v>14.2</v>
      </c>
      <c r="BV155">
        <v>1.26</v>
      </c>
      <c r="BX155">
        <v>306</v>
      </c>
    </row>
    <row r="156" spans="1:76" x14ac:dyDescent="0.25">
      <c r="A156" t="s">
        <v>394</v>
      </c>
      <c r="B156" t="s">
        <v>119</v>
      </c>
      <c r="C156" t="s">
        <v>274</v>
      </c>
      <c r="D156" t="s">
        <v>275</v>
      </c>
      <c r="E156" s="61">
        <v>45278</v>
      </c>
      <c r="F156" s="61">
        <v>45330</v>
      </c>
      <c r="K156">
        <v>670</v>
      </c>
      <c r="P156">
        <v>64.2</v>
      </c>
      <c r="Q156">
        <v>64.2</v>
      </c>
      <c r="S156">
        <v>48</v>
      </c>
      <c r="T156">
        <v>2.56</v>
      </c>
      <c r="V156">
        <v>4.47</v>
      </c>
      <c r="W156">
        <v>2.37</v>
      </c>
      <c r="X156">
        <v>1.08</v>
      </c>
      <c r="AA156">
        <v>11.6</v>
      </c>
      <c r="AB156">
        <v>4.58</v>
      </c>
      <c r="AD156">
        <v>7.35</v>
      </c>
      <c r="AF156">
        <v>0.8</v>
      </c>
      <c r="AI156">
        <v>31.3</v>
      </c>
      <c r="AK156">
        <v>0.35</v>
      </c>
      <c r="AQ156">
        <v>8.35</v>
      </c>
      <c r="AR156">
        <v>31</v>
      </c>
      <c r="AW156">
        <v>7.26</v>
      </c>
      <c r="AX156">
        <v>7.26</v>
      </c>
      <c r="AY156">
        <v>85.6</v>
      </c>
      <c r="BC156">
        <v>9.3000000000000007</v>
      </c>
      <c r="BE156">
        <v>6.03</v>
      </c>
      <c r="BF156">
        <v>1.8</v>
      </c>
      <c r="BG156">
        <v>74.5</v>
      </c>
      <c r="BH156">
        <v>0.6</v>
      </c>
      <c r="BI156">
        <v>0.76</v>
      </c>
      <c r="BJ156">
        <v>0.76</v>
      </c>
      <c r="BL156">
        <v>10.7</v>
      </c>
      <c r="BM156">
        <v>0.33</v>
      </c>
      <c r="BO156">
        <v>0.37</v>
      </c>
      <c r="BP156">
        <v>2.2400000000000002</v>
      </c>
      <c r="BQ156">
        <v>2.2400000000000002</v>
      </c>
      <c r="BR156">
        <v>2.2400000000000002</v>
      </c>
      <c r="BS156">
        <v>64</v>
      </c>
      <c r="BT156">
        <v>4.4000000000000004</v>
      </c>
      <c r="BU156">
        <v>23.8</v>
      </c>
      <c r="BV156">
        <v>2.59</v>
      </c>
      <c r="BX156">
        <v>318</v>
      </c>
    </row>
    <row r="157" spans="1:76" x14ac:dyDescent="0.25">
      <c r="A157" t="s">
        <v>395</v>
      </c>
      <c r="B157" t="s">
        <v>119</v>
      </c>
      <c r="C157" t="s">
        <v>274</v>
      </c>
      <c r="D157" t="s">
        <v>275</v>
      </c>
      <c r="E157" s="61">
        <v>45278</v>
      </c>
      <c r="F157" s="61">
        <v>45330</v>
      </c>
      <c r="K157">
        <v>612</v>
      </c>
      <c r="P157">
        <v>81.2</v>
      </c>
      <c r="Q157">
        <v>81.2</v>
      </c>
      <c r="S157">
        <v>70</v>
      </c>
      <c r="T157">
        <v>7.79</v>
      </c>
      <c r="V157">
        <v>7.01</v>
      </c>
      <c r="W157">
        <v>3.76</v>
      </c>
      <c r="X157">
        <v>1.56</v>
      </c>
      <c r="AA157">
        <v>19.3</v>
      </c>
      <c r="AB157">
        <v>6.89</v>
      </c>
      <c r="AD157">
        <v>7.72</v>
      </c>
      <c r="AF157">
        <v>1.33</v>
      </c>
      <c r="AI157">
        <v>41</v>
      </c>
      <c r="AK157">
        <v>0.54</v>
      </c>
      <c r="AQ157">
        <v>12.3</v>
      </c>
      <c r="AR157">
        <v>40</v>
      </c>
      <c r="AW157">
        <v>9.74</v>
      </c>
      <c r="AX157">
        <v>9.74</v>
      </c>
      <c r="AY157">
        <v>128.5</v>
      </c>
      <c r="BC157">
        <v>13.7</v>
      </c>
      <c r="BE157">
        <v>7.87</v>
      </c>
      <c r="BF157">
        <v>2.6</v>
      </c>
      <c r="BG157">
        <v>63.8</v>
      </c>
      <c r="BH157">
        <v>0.9</v>
      </c>
      <c r="BI157">
        <v>1.1200000000000001</v>
      </c>
      <c r="BJ157">
        <v>1.1200000000000001</v>
      </c>
      <c r="BL157">
        <v>13</v>
      </c>
      <c r="BM157">
        <v>0.43</v>
      </c>
      <c r="BO157">
        <v>0.57999999999999996</v>
      </c>
      <c r="BP157">
        <v>3.36</v>
      </c>
      <c r="BQ157">
        <v>3.36</v>
      </c>
      <c r="BR157">
        <v>3.36</v>
      </c>
      <c r="BS157">
        <v>82</v>
      </c>
      <c r="BT157">
        <v>2.6</v>
      </c>
      <c r="BU157">
        <v>38.700000000000003</v>
      </c>
      <c r="BV157">
        <v>3.85</v>
      </c>
      <c r="BX157">
        <v>311</v>
      </c>
    </row>
    <row r="158" spans="1:76" x14ac:dyDescent="0.25">
      <c r="A158" t="s">
        <v>396</v>
      </c>
      <c r="B158" t="s">
        <v>119</v>
      </c>
      <c r="C158" t="s">
        <v>274</v>
      </c>
      <c r="D158" t="s">
        <v>275</v>
      </c>
      <c r="E158" s="61">
        <v>45278</v>
      </c>
      <c r="F158" s="61">
        <v>45330</v>
      </c>
      <c r="K158">
        <v>719</v>
      </c>
      <c r="P158">
        <v>81.8</v>
      </c>
      <c r="Q158">
        <v>81.8</v>
      </c>
      <c r="S158">
        <v>63</v>
      </c>
      <c r="T158">
        <v>7.23</v>
      </c>
      <c r="V158">
        <v>5.71</v>
      </c>
      <c r="W158">
        <v>2.95</v>
      </c>
      <c r="X158">
        <v>1.41</v>
      </c>
      <c r="AA158">
        <v>18.899999999999999</v>
      </c>
      <c r="AB158">
        <v>5.94</v>
      </c>
      <c r="AD158">
        <v>8.17</v>
      </c>
      <c r="AF158">
        <v>1.06</v>
      </c>
      <c r="AI158">
        <v>38.4</v>
      </c>
      <c r="AK158">
        <v>0.4</v>
      </c>
      <c r="AQ158">
        <v>12.65</v>
      </c>
      <c r="AR158">
        <v>36.4</v>
      </c>
      <c r="AW158">
        <v>9.25</v>
      </c>
      <c r="AX158">
        <v>9.25</v>
      </c>
      <c r="AY158">
        <v>138</v>
      </c>
      <c r="BC158">
        <v>12</v>
      </c>
      <c r="BE158">
        <v>7.38</v>
      </c>
      <c r="BF158">
        <v>2.8</v>
      </c>
      <c r="BG158">
        <v>83.1</v>
      </c>
      <c r="BH158">
        <v>0.9</v>
      </c>
      <c r="BI158">
        <v>0.93</v>
      </c>
      <c r="BJ158">
        <v>0.93</v>
      </c>
      <c r="BL158">
        <v>13.4</v>
      </c>
      <c r="BM158">
        <v>0.42</v>
      </c>
      <c r="BO158">
        <v>0.44</v>
      </c>
      <c r="BP158">
        <v>3.36</v>
      </c>
      <c r="BQ158">
        <v>3.36</v>
      </c>
      <c r="BR158">
        <v>3.36</v>
      </c>
      <c r="BS158">
        <v>71</v>
      </c>
      <c r="BT158">
        <v>2.1</v>
      </c>
      <c r="BU158">
        <v>32.299999999999997</v>
      </c>
      <c r="BV158">
        <v>3.23</v>
      </c>
      <c r="BX158">
        <v>337</v>
      </c>
    </row>
    <row r="159" spans="1:76" x14ac:dyDescent="0.25">
      <c r="A159" t="s">
        <v>397</v>
      </c>
      <c r="B159" t="s">
        <v>119</v>
      </c>
      <c r="C159" t="s">
        <v>274</v>
      </c>
      <c r="D159" t="s">
        <v>275</v>
      </c>
      <c r="E159" s="61">
        <v>45278</v>
      </c>
      <c r="F159" s="61">
        <v>45330</v>
      </c>
      <c r="K159">
        <v>744</v>
      </c>
      <c r="P159">
        <v>88.4</v>
      </c>
      <c r="Q159">
        <v>88.4</v>
      </c>
      <c r="S159">
        <v>72</v>
      </c>
      <c r="T159">
        <v>8.4600000000000009</v>
      </c>
      <c r="V159">
        <v>6.54</v>
      </c>
      <c r="W159">
        <v>3.69</v>
      </c>
      <c r="X159">
        <v>1.54</v>
      </c>
      <c r="AA159">
        <v>21.1</v>
      </c>
      <c r="AB159">
        <v>6.8</v>
      </c>
      <c r="AD159">
        <v>8.93</v>
      </c>
      <c r="AF159">
        <v>1.17</v>
      </c>
      <c r="AI159">
        <v>41.4</v>
      </c>
      <c r="AK159">
        <v>0.55000000000000004</v>
      </c>
      <c r="AQ159">
        <v>13.45</v>
      </c>
      <c r="AR159">
        <v>39.6</v>
      </c>
      <c r="AW159">
        <v>10.3</v>
      </c>
      <c r="AX159">
        <v>10.3</v>
      </c>
      <c r="AY159">
        <v>145</v>
      </c>
      <c r="BC159">
        <v>13.1</v>
      </c>
      <c r="BE159">
        <v>8.17</v>
      </c>
      <c r="BF159">
        <v>2.9</v>
      </c>
      <c r="BG159">
        <v>80.3</v>
      </c>
      <c r="BH159">
        <v>1</v>
      </c>
      <c r="BI159">
        <v>1.1000000000000001</v>
      </c>
      <c r="BJ159">
        <v>1.1000000000000001</v>
      </c>
      <c r="BL159">
        <v>13.85</v>
      </c>
      <c r="BM159">
        <v>0.45</v>
      </c>
      <c r="BO159">
        <v>0.56000000000000005</v>
      </c>
      <c r="BP159">
        <v>3.66</v>
      </c>
      <c r="BQ159">
        <v>3.66</v>
      </c>
      <c r="BR159">
        <v>3.66</v>
      </c>
      <c r="BS159">
        <v>81</v>
      </c>
      <c r="BT159">
        <v>2.1</v>
      </c>
      <c r="BU159">
        <v>35.5</v>
      </c>
      <c r="BV159">
        <v>3.54</v>
      </c>
      <c r="BX159">
        <v>353</v>
      </c>
    </row>
    <row r="160" spans="1:76" x14ac:dyDescent="0.25">
      <c r="A160" t="s">
        <v>398</v>
      </c>
      <c r="B160" t="s">
        <v>119</v>
      </c>
      <c r="C160" t="s">
        <v>274</v>
      </c>
      <c r="D160" t="s">
        <v>275</v>
      </c>
      <c r="E160" s="61">
        <v>45278</v>
      </c>
      <c r="F160" s="61">
        <v>45330</v>
      </c>
      <c r="K160">
        <v>584</v>
      </c>
      <c r="P160">
        <v>55.9</v>
      </c>
      <c r="Q160">
        <v>55.9</v>
      </c>
      <c r="S160">
        <v>39</v>
      </c>
      <c r="T160">
        <v>2.56</v>
      </c>
      <c r="V160">
        <v>3.35</v>
      </c>
      <c r="W160">
        <v>1.86</v>
      </c>
      <c r="X160">
        <v>0.81</v>
      </c>
      <c r="AA160">
        <v>10</v>
      </c>
      <c r="AB160">
        <v>3.81</v>
      </c>
      <c r="AD160">
        <v>6.07</v>
      </c>
      <c r="AF160">
        <v>0.6</v>
      </c>
      <c r="AI160">
        <v>24.5</v>
      </c>
      <c r="AK160">
        <v>0.27</v>
      </c>
      <c r="AQ160">
        <v>6.28</v>
      </c>
      <c r="AR160">
        <v>23.5</v>
      </c>
      <c r="AW160">
        <v>6.07</v>
      </c>
      <c r="AX160">
        <v>6.07</v>
      </c>
      <c r="AY160">
        <v>76.099999999999994</v>
      </c>
      <c r="BC160">
        <v>6.3</v>
      </c>
      <c r="BE160">
        <v>4.66</v>
      </c>
      <c r="BF160">
        <v>1.3</v>
      </c>
      <c r="BG160">
        <v>71</v>
      </c>
      <c r="BH160">
        <v>0.4</v>
      </c>
      <c r="BI160">
        <v>0.56000000000000005</v>
      </c>
      <c r="BJ160">
        <v>0.56000000000000005</v>
      </c>
      <c r="BL160">
        <v>8.58</v>
      </c>
      <c r="BM160">
        <v>0.23</v>
      </c>
      <c r="BO160">
        <v>0.25</v>
      </c>
      <c r="BP160">
        <v>1.79</v>
      </c>
      <c r="BQ160">
        <v>1.79</v>
      </c>
      <c r="BR160">
        <v>1.79</v>
      </c>
      <c r="BS160">
        <v>42</v>
      </c>
      <c r="BT160">
        <v>5.7</v>
      </c>
      <c r="BU160">
        <v>17.2</v>
      </c>
      <c r="BV160">
        <v>1.84</v>
      </c>
      <c r="BX160">
        <v>249</v>
      </c>
    </row>
    <row r="161" spans="1:76" x14ac:dyDescent="0.25">
      <c r="A161" t="s">
        <v>399</v>
      </c>
      <c r="B161" t="s">
        <v>119</v>
      </c>
      <c r="C161" t="s">
        <v>274</v>
      </c>
      <c r="D161" t="s">
        <v>275</v>
      </c>
      <c r="E161" s="61">
        <v>45278</v>
      </c>
      <c r="F161" s="61">
        <v>45330</v>
      </c>
      <c r="K161">
        <v>676</v>
      </c>
      <c r="P161">
        <v>69.3</v>
      </c>
      <c r="Q161">
        <v>69.3</v>
      </c>
      <c r="S161">
        <v>49</v>
      </c>
      <c r="T161">
        <v>2.57</v>
      </c>
      <c r="V161">
        <v>3.9</v>
      </c>
      <c r="W161">
        <v>2.2799999999999998</v>
      </c>
      <c r="X161">
        <v>1.02</v>
      </c>
      <c r="AA161">
        <v>11.4</v>
      </c>
      <c r="AB161">
        <v>4.45</v>
      </c>
      <c r="AD161">
        <v>8.0299999999999994</v>
      </c>
      <c r="AF161">
        <v>0.73</v>
      </c>
      <c r="AI161">
        <v>30.6</v>
      </c>
      <c r="AK161">
        <v>0.3</v>
      </c>
      <c r="AQ161">
        <v>8.56</v>
      </c>
      <c r="AR161">
        <v>29.9</v>
      </c>
      <c r="AW161">
        <v>7.42</v>
      </c>
      <c r="AX161">
        <v>7.42</v>
      </c>
      <c r="AY161">
        <v>81.599999999999994</v>
      </c>
      <c r="BC161">
        <v>7.3</v>
      </c>
      <c r="BE161">
        <v>5.73</v>
      </c>
      <c r="BF161">
        <v>1.6</v>
      </c>
      <c r="BG161">
        <v>74.8</v>
      </c>
      <c r="BH161">
        <v>0.5</v>
      </c>
      <c r="BI161">
        <v>0.7</v>
      </c>
      <c r="BJ161">
        <v>0.7</v>
      </c>
      <c r="BL161">
        <v>11.6</v>
      </c>
      <c r="BM161">
        <v>0.32</v>
      </c>
      <c r="BO161">
        <v>0.3</v>
      </c>
      <c r="BP161">
        <v>2.2000000000000002</v>
      </c>
      <c r="BQ161">
        <v>2.2000000000000002</v>
      </c>
      <c r="BR161">
        <v>2.2000000000000002</v>
      </c>
      <c r="BS161">
        <v>54</v>
      </c>
      <c r="BT161">
        <v>5</v>
      </c>
      <c r="BU161">
        <v>21.2</v>
      </c>
      <c r="BV161">
        <v>2.23</v>
      </c>
      <c r="BX161">
        <v>341</v>
      </c>
    </row>
    <row r="162" spans="1:76" x14ac:dyDescent="0.25">
      <c r="A162" t="s">
        <v>400</v>
      </c>
      <c r="B162" t="s">
        <v>119</v>
      </c>
      <c r="C162" t="s">
        <v>274</v>
      </c>
      <c r="D162" t="s">
        <v>275</v>
      </c>
      <c r="E162" s="61">
        <v>45278</v>
      </c>
      <c r="F162" s="61">
        <v>45330</v>
      </c>
      <c r="K162">
        <v>698</v>
      </c>
      <c r="P162">
        <v>58.9</v>
      </c>
      <c r="Q162">
        <v>58.9</v>
      </c>
      <c r="S162">
        <v>35</v>
      </c>
      <c r="T162">
        <v>2.17</v>
      </c>
      <c r="V162">
        <v>3.31</v>
      </c>
      <c r="W162">
        <v>1.69</v>
      </c>
      <c r="X162">
        <v>0.89</v>
      </c>
      <c r="AA162">
        <v>10.1</v>
      </c>
      <c r="AB162">
        <v>3.8</v>
      </c>
      <c r="AD162">
        <v>6.96</v>
      </c>
      <c r="AF162">
        <v>0.65</v>
      </c>
      <c r="AI162">
        <v>25.6</v>
      </c>
      <c r="AK162">
        <v>0.26</v>
      </c>
      <c r="AQ162">
        <v>8.92</v>
      </c>
      <c r="AR162">
        <v>23.6</v>
      </c>
      <c r="AW162">
        <v>5.97</v>
      </c>
      <c r="AX162">
        <v>5.97</v>
      </c>
      <c r="AY162">
        <v>81.599999999999994</v>
      </c>
      <c r="BC162">
        <v>6.6</v>
      </c>
      <c r="BE162">
        <v>4.41</v>
      </c>
      <c r="BF162">
        <v>1.6</v>
      </c>
      <c r="BG162">
        <v>81.3</v>
      </c>
      <c r="BH162">
        <v>0.5</v>
      </c>
      <c r="BI162">
        <v>0.54</v>
      </c>
      <c r="BJ162">
        <v>0.54</v>
      </c>
      <c r="BL162">
        <v>9.2899999999999991</v>
      </c>
      <c r="BM162">
        <v>0.28000000000000003</v>
      </c>
      <c r="BO162">
        <v>0.28999999999999998</v>
      </c>
      <c r="BP162">
        <v>1.82</v>
      </c>
      <c r="BQ162">
        <v>1.82</v>
      </c>
      <c r="BR162">
        <v>1.82</v>
      </c>
      <c r="BS162">
        <v>48</v>
      </c>
      <c r="BT162">
        <v>3.8</v>
      </c>
      <c r="BU162">
        <v>20</v>
      </c>
      <c r="BV162">
        <v>1.8</v>
      </c>
      <c r="BX162">
        <v>289</v>
      </c>
    </row>
    <row r="163" spans="1:76" x14ac:dyDescent="0.25">
      <c r="A163" t="s">
        <v>401</v>
      </c>
      <c r="B163" t="s">
        <v>119</v>
      </c>
      <c r="C163" t="s">
        <v>274</v>
      </c>
      <c r="D163" t="s">
        <v>275</v>
      </c>
      <c r="E163" s="61">
        <v>45278</v>
      </c>
      <c r="F163" s="61">
        <v>45330</v>
      </c>
      <c r="K163">
        <v>229</v>
      </c>
      <c r="P163">
        <v>39.4</v>
      </c>
      <c r="Q163">
        <v>39.4</v>
      </c>
      <c r="S163">
        <v>103</v>
      </c>
      <c r="T163">
        <v>2.5099999999999998</v>
      </c>
      <c r="V163">
        <v>16.2</v>
      </c>
      <c r="W163">
        <v>10.5</v>
      </c>
      <c r="X163">
        <v>3.28</v>
      </c>
      <c r="AA163">
        <v>19.8</v>
      </c>
      <c r="AB163">
        <v>15.65</v>
      </c>
      <c r="AD163">
        <v>2.82</v>
      </c>
      <c r="AF163">
        <v>3.5</v>
      </c>
      <c r="AI163">
        <v>72.400000000000006</v>
      </c>
      <c r="AK163">
        <v>1.27</v>
      </c>
      <c r="AQ163">
        <v>5.24</v>
      </c>
      <c r="AR163">
        <v>66.3</v>
      </c>
      <c r="AW163">
        <v>15.55</v>
      </c>
      <c r="AX163">
        <v>15.55</v>
      </c>
      <c r="AY163">
        <v>41.6</v>
      </c>
      <c r="BC163">
        <v>53.4</v>
      </c>
      <c r="BE163">
        <v>14.4</v>
      </c>
      <c r="BF163">
        <v>1.4</v>
      </c>
      <c r="BG163">
        <v>33.4</v>
      </c>
      <c r="BH163">
        <v>0.3</v>
      </c>
      <c r="BI163">
        <v>2.4500000000000002</v>
      </c>
      <c r="BJ163">
        <v>2.4500000000000002</v>
      </c>
      <c r="BL163">
        <v>3.36</v>
      </c>
      <c r="BM163">
        <v>0.43</v>
      </c>
      <c r="BO163">
        <v>1.36</v>
      </c>
      <c r="BP163">
        <v>0.81</v>
      </c>
      <c r="BQ163">
        <v>0.81</v>
      </c>
      <c r="BR163">
        <v>0.81</v>
      </c>
      <c r="BS163">
        <v>186</v>
      </c>
      <c r="BT163">
        <v>1</v>
      </c>
      <c r="BU163">
        <v>123.5</v>
      </c>
      <c r="BV163">
        <v>9.41</v>
      </c>
      <c r="BX163">
        <v>113</v>
      </c>
    </row>
    <row r="164" spans="1:76" x14ac:dyDescent="0.25">
      <c r="A164" t="s">
        <v>239</v>
      </c>
      <c r="B164" t="s">
        <v>119</v>
      </c>
      <c r="C164" t="s">
        <v>224</v>
      </c>
      <c r="D164" t="s">
        <v>225</v>
      </c>
      <c r="E164" s="61">
        <v>45251</v>
      </c>
      <c r="F164" s="61">
        <v>45288</v>
      </c>
      <c r="K164">
        <v>132</v>
      </c>
      <c r="P164">
        <v>16.399999999999999</v>
      </c>
      <c r="Q164">
        <v>16.399999999999999</v>
      </c>
      <c r="S164">
        <v>21</v>
      </c>
      <c r="T164">
        <v>0.83</v>
      </c>
      <c r="V164">
        <v>2.5299999999999998</v>
      </c>
      <c r="W164">
        <v>1.67</v>
      </c>
      <c r="X164">
        <v>0.59</v>
      </c>
      <c r="AA164">
        <v>27.4</v>
      </c>
      <c r="AB164">
        <v>2.4</v>
      </c>
      <c r="AD164">
        <v>4.8</v>
      </c>
      <c r="AF164">
        <v>0.62</v>
      </c>
      <c r="AI164">
        <v>11.2</v>
      </c>
      <c r="AK164">
        <v>0.23</v>
      </c>
      <c r="AQ164">
        <v>8.3000000000000007</v>
      </c>
      <c r="AR164">
        <v>11</v>
      </c>
      <c r="AW164">
        <v>2.76</v>
      </c>
      <c r="AX164">
        <v>2.76</v>
      </c>
      <c r="AY164">
        <v>11.2</v>
      </c>
      <c r="BC164">
        <v>85.5</v>
      </c>
      <c r="BE164">
        <v>2.63</v>
      </c>
      <c r="BF164">
        <v>2.4</v>
      </c>
      <c r="BG164">
        <v>13.8</v>
      </c>
      <c r="BH164">
        <v>0.6</v>
      </c>
      <c r="BI164">
        <v>0.4</v>
      </c>
      <c r="BJ164">
        <v>0.4</v>
      </c>
      <c r="BL164">
        <v>6.25</v>
      </c>
      <c r="BM164">
        <v>0.68</v>
      </c>
      <c r="BO164">
        <v>0.28000000000000003</v>
      </c>
      <c r="BP164">
        <v>2.5</v>
      </c>
      <c r="BQ164">
        <v>2.5</v>
      </c>
      <c r="BR164">
        <v>2.5</v>
      </c>
      <c r="BS164">
        <v>412</v>
      </c>
      <c r="BT164">
        <v>1.8</v>
      </c>
      <c r="BU164">
        <v>15.4</v>
      </c>
      <c r="BV164">
        <v>1.85</v>
      </c>
      <c r="BX164">
        <v>175</v>
      </c>
    </row>
    <row r="165" spans="1:76" x14ac:dyDescent="0.25">
      <c r="A165" t="s">
        <v>240</v>
      </c>
      <c r="B165" t="s">
        <v>119</v>
      </c>
      <c r="C165" t="s">
        <v>224</v>
      </c>
      <c r="D165" t="s">
        <v>225</v>
      </c>
      <c r="E165" s="61">
        <v>45251</v>
      </c>
      <c r="F165" s="61">
        <v>45288</v>
      </c>
      <c r="K165">
        <v>95.3</v>
      </c>
      <c r="P165">
        <v>32.200000000000003</v>
      </c>
      <c r="Q165">
        <v>32.200000000000003</v>
      </c>
      <c r="S165">
        <v>11</v>
      </c>
      <c r="T165">
        <v>0.56999999999999995</v>
      </c>
      <c r="V165">
        <v>2.2599999999999998</v>
      </c>
      <c r="W165">
        <v>1.42</v>
      </c>
      <c r="X165">
        <v>0.52</v>
      </c>
      <c r="AA165">
        <v>29.4</v>
      </c>
      <c r="AB165">
        <v>2.12</v>
      </c>
      <c r="AD165">
        <v>4.47</v>
      </c>
      <c r="AF165">
        <v>0.46</v>
      </c>
      <c r="AI165">
        <v>9.6999999999999993</v>
      </c>
      <c r="AK165">
        <v>0.19</v>
      </c>
      <c r="AQ165">
        <v>7.29</v>
      </c>
      <c r="AR165">
        <v>10.4</v>
      </c>
      <c r="AW165">
        <v>2.63</v>
      </c>
      <c r="AX165">
        <v>2.63</v>
      </c>
      <c r="AY165">
        <v>4.4000000000000004</v>
      </c>
      <c r="BC165">
        <v>92.4</v>
      </c>
      <c r="BE165">
        <v>2.1</v>
      </c>
      <c r="BF165">
        <v>2.2999999999999998</v>
      </c>
      <c r="BG165">
        <v>7.4</v>
      </c>
      <c r="BH165">
        <v>0.6</v>
      </c>
      <c r="BI165">
        <v>0.35</v>
      </c>
      <c r="BJ165">
        <v>0.35</v>
      </c>
      <c r="BL165">
        <v>5.9</v>
      </c>
      <c r="BM165">
        <v>0.57999999999999996</v>
      </c>
      <c r="BO165">
        <v>0.21</v>
      </c>
      <c r="BP165">
        <v>2.2200000000000002</v>
      </c>
      <c r="BQ165">
        <v>2.2200000000000002</v>
      </c>
      <c r="BR165">
        <v>2.2200000000000002</v>
      </c>
      <c r="BS165">
        <v>368</v>
      </c>
      <c r="BT165">
        <v>1.5</v>
      </c>
      <c r="BU165">
        <v>12.1</v>
      </c>
      <c r="BV165">
        <v>1.3</v>
      </c>
      <c r="BX165">
        <v>155</v>
      </c>
    </row>
    <row r="166" spans="1:76" x14ac:dyDescent="0.25">
      <c r="A166" t="s">
        <v>241</v>
      </c>
      <c r="B166" t="s">
        <v>119</v>
      </c>
      <c r="C166" t="s">
        <v>224</v>
      </c>
      <c r="D166" t="s">
        <v>225</v>
      </c>
      <c r="E166" s="61">
        <v>45251</v>
      </c>
      <c r="F166" s="61">
        <v>45288</v>
      </c>
      <c r="K166">
        <v>141.5</v>
      </c>
      <c r="P166">
        <v>20.2</v>
      </c>
      <c r="Q166">
        <v>20.2</v>
      </c>
      <c r="S166">
        <v>12</v>
      </c>
      <c r="T166">
        <v>0.72</v>
      </c>
      <c r="V166">
        <v>3.02</v>
      </c>
      <c r="W166">
        <v>2.0099999999999998</v>
      </c>
      <c r="X166">
        <v>0.63</v>
      </c>
      <c r="AA166">
        <v>23.7</v>
      </c>
      <c r="AB166">
        <v>3.03</v>
      </c>
      <c r="AD166">
        <v>3.07</v>
      </c>
      <c r="AF166">
        <v>0.61</v>
      </c>
      <c r="AI166">
        <v>12.7</v>
      </c>
      <c r="AK166">
        <v>0.23</v>
      </c>
      <c r="AQ166">
        <v>5.07</v>
      </c>
      <c r="AR166">
        <v>14.2</v>
      </c>
      <c r="AW166">
        <v>3.44</v>
      </c>
      <c r="AX166">
        <v>3.44</v>
      </c>
      <c r="AY166">
        <v>5.4</v>
      </c>
      <c r="BC166">
        <v>62.2</v>
      </c>
      <c r="BE166">
        <v>3.3</v>
      </c>
      <c r="BF166">
        <v>1.7</v>
      </c>
      <c r="BG166">
        <v>8.8000000000000007</v>
      </c>
      <c r="BH166">
        <v>0.3</v>
      </c>
      <c r="BI166">
        <v>0.49</v>
      </c>
      <c r="BJ166">
        <v>0.49</v>
      </c>
      <c r="BL166">
        <v>5.39</v>
      </c>
      <c r="BM166">
        <v>0.41</v>
      </c>
      <c r="BO166">
        <v>0.3</v>
      </c>
      <c r="BP166">
        <v>1.62</v>
      </c>
      <c r="BQ166">
        <v>1.62</v>
      </c>
      <c r="BR166">
        <v>1.62</v>
      </c>
      <c r="BS166">
        <v>261</v>
      </c>
      <c r="BT166">
        <v>3</v>
      </c>
      <c r="BU166">
        <v>15.6</v>
      </c>
      <c r="BV166">
        <v>1.94</v>
      </c>
      <c r="BX166">
        <v>113</v>
      </c>
    </row>
    <row r="167" spans="1:76" x14ac:dyDescent="0.25">
      <c r="A167" t="s">
        <v>242</v>
      </c>
      <c r="B167" t="s">
        <v>119</v>
      </c>
      <c r="C167" t="s">
        <v>224</v>
      </c>
      <c r="D167" t="s">
        <v>225</v>
      </c>
      <c r="E167" s="61">
        <v>45251</v>
      </c>
      <c r="F167" s="61">
        <v>45288</v>
      </c>
      <c r="K167">
        <v>134</v>
      </c>
      <c r="P167">
        <v>18.8</v>
      </c>
      <c r="Q167">
        <v>18.8</v>
      </c>
      <c r="S167">
        <v>9</v>
      </c>
      <c r="T167">
        <v>0.56000000000000005</v>
      </c>
      <c r="V167">
        <v>3.39</v>
      </c>
      <c r="W167">
        <v>2.4500000000000002</v>
      </c>
      <c r="X167">
        <v>0.87</v>
      </c>
      <c r="AA167">
        <v>27.7</v>
      </c>
      <c r="AB167">
        <v>3.46</v>
      </c>
      <c r="AD167">
        <v>3.69</v>
      </c>
      <c r="AF167">
        <v>0.69</v>
      </c>
      <c r="AI167">
        <v>12.8</v>
      </c>
      <c r="AK167">
        <v>0.34</v>
      </c>
      <c r="AQ167">
        <v>7.17</v>
      </c>
      <c r="AR167">
        <v>16.100000000000001</v>
      </c>
      <c r="AW167">
        <v>3.71</v>
      </c>
      <c r="AX167">
        <v>3.71</v>
      </c>
      <c r="AY167">
        <v>5.3</v>
      </c>
      <c r="BC167">
        <v>84.3</v>
      </c>
      <c r="BE167">
        <v>3.52</v>
      </c>
      <c r="BF167">
        <v>1.8</v>
      </c>
      <c r="BG167">
        <v>15.6</v>
      </c>
      <c r="BH167">
        <v>0.5</v>
      </c>
      <c r="BI167">
        <v>0.56999999999999995</v>
      </c>
      <c r="BJ167">
        <v>0.56999999999999995</v>
      </c>
      <c r="BL167">
        <v>5.72</v>
      </c>
      <c r="BM167">
        <v>0.59</v>
      </c>
      <c r="BO167">
        <v>0.31</v>
      </c>
      <c r="BP167">
        <v>2.33</v>
      </c>
      <c r="BQ167">
        <v>2.33</v>
      </c>
      <c r="BR167">
        <v>2.33</v>
      </c>
      <c r="BS167">
        <v>322</v>
      </c>
      <c r="BT167">
        <v>2.4</v>
      </c>
      <c r="BU167">
        <v>15.8</v>
      </c>
      <c r="BV167">
        <v>2.3199999999999998</v>
      </c>
      <c r="BX167">
        <v>150</v>
      </c>
    </row>
    <row r="168" spans="1:76" x14ac:dyDescent="0.25">
      <c r="A168" t="s">
        <v>243</v>
      </c>
      <c r="B168" t="s">
        <v>119</v>
      </c>
      <c r="C168" t="s">
        <v>224</v>
      </c>
      <c r="D168" t="s">
        <v>225</v>
      </c>
      <c r="E168" s="61">
        <v>45251</v>
      </c>
      <c r="F168" s="61">
        <v>45288</v>
      </c>
      <c r="K168">
        <v>178</v>
      </c>
      <c r="P168">
        <v>21.3</v>
      </c>
      <c r="Q168">
        <v>21.3</v>
      </c>
      <c r="S168">
        <v>9</v>
      </c>
      <c r="T168">
        <v>1.8</v>
      </c>
      <c r="V168">
        <v>5.46</v>
      </c>
      <c r="W168">
        <v>3.29</v>
      </c>
      <c r="X168">
        <v>1.1399999999999999</v>
      </c>
      <c r="AA168">
        <v>30.4</v>
      </c>
      <c r="AB168">
        <v>5.24</v>
      </c>
      <c r="AD168">
        <v>4.26</v>
      </c>
      <c r="AF168">
        <v>1.1200000000000001</v>
      </c>
      <c r="AI168">
        <v>16.399999999999999</v>
      </c>
      <c r="AK168">
        <v>0.51</v>
      </c>
      <c r="AQ168">
        <v>7.24</v>
      </c>
      <c r="AR168">
        <v>20.5</v>
      </c>
      <c r="AW168">
        <v>5.01</v>
      </c>
      <c r="AX168">
        <v>5.01</v>
      </c>
      <c r="AY168">
        <v>16.600000000000001</v>
      </c>
      <c r="BC168">
        <v>86.1</v>
      </c>
      <c r="BE168">
        <v>4.37</v>
      </c>
      <c r="BF168">
        <v>2.2999999999999998</v>
      </c>
      <c r="BG168">
        <v>20.6</v>
      </c>
      <c r="BH168">
        <v>0.5</v>
      </c>
      <c r="BI168">
        <v>0.76</v>
      </c>
      <c r="BJ168">
        <v>0.76</v>
      </c>
      <c r="BL168">
        <v>5.6</v>
      </c>
      <c r="BM168">
        <v>0.61</v>
      </c>
      <c r="BO168">
        <v>0.54</v>
      </c>
      <c r="BP168">
        <v>2.19</v>
      </c>
      <c r="BQ168">
        <v>2.19</v>
      </c>
      <c r="BR168">
        <v>2.19</v>
      </c>
      <c r="BS168">
        <v>338</v>
      </c>
      <c r="BT168">
        <v>2.2999999999999998</v>
      </c>
      <c r="BU168">
        <v>22.3</v>
      </c>
      <c r="BV168">
        <v>3.65</v>
      </c>
      <c r="BX168">
        <v>157</v>
      </c>
    </row>
    <row r="169" spans="1:76" x14ac:dyDescent="0.25">
      <c r="A169" t="s">
        <v>244</v>
      </c>
      <c r="B169" t="s">
        <v>119</v>
      </c>
      <c r="C169" t="s">
        <v>224</v>
      </c>
      <c r="D169" t="s">
        <v>225</v>
      </c>
      <c r="E169" s="61">
        <v>45251</v>
      </c>
      <c r="F169" s="61">
        <v>45288</v>
      </c>
      <c r="K169">
        <v>558</v>
      </c>
      <c r="P169">
        <v>107.5</v>
      </c>
      <c r="Q169">
        <v>107.5</v>
      </c>
      <c r="S169">
        <v>10</v>
      </c>
      <c r="T169">
        <v>1.68</v>
      </c>
      <c r="V169">
        <v>7.52</v>
      </c>
      <c r="W169">
        <v>4.76</v>
      </c>
      <c r="X169">
        <v>2.0499999999999998</v>
      </c>
      <c r="AA169">
        <v>31.3</v>
      </c>
      <c r="AB169">
        <v>6.38</v>
      </c>
      <c r="AD169">
        <v>4.6100000000000003</v>
      </c>
      <c r="AF169">
        <v>1.48</v>
      </c>
      <c r="AI169">
        <v>24.3</v>
      </c>
      <c r="AK169">
        <v>0.72</v>
      </c>
      <c r="AQ169">
        <v>7.27</v>
      </c>
      <c r="AR169">
        <v>29.6</v>
      </c>
      <c r="AW169">
        <v>7.4</v>
      </c>
      <c r="AX169">
        <v>7.4</v>
      </c>
      <c r="AY169">
        <v>16.5</v>
      </c>
      <c r="BC169">
        <v>86.3</v>
      </c>
      <c r="BE169">
        <v>7.55</v>
      </c>
      <c r="BF169">
        <v>1.9</v>
      </c>
      <c r="BG169">
        <v>20.9</v>
      </c>
      <c r="BH169">
        <v>0.6</v>
      </c>
      <c r="BI169">
        <v>1.07</v>
      </c>
      <c r="BJ169">
        <v>1.07</v>
      </c>
      <c r="BL169">
        <v>5.92</v>
      </c>
      <c r="BM169">
        <v>0.64</v>
      </c>
      <c r="BO169">
        <v>0.66</v>
      </c>
      <c r="BP169">
        <v>2.2400000000000002</v>
      </c>
      <c r="BQ169">
        <v>2.2400000000000002</v>
      </c>
      <c r="BR169">
        <v>2.2400000000000002</v>
      </c>
      <c r="BS169">
        <v>352</v>
      </c>
      <c r="BT169">
        <v>2.7</v>
      </c>
      <c r="BU169">
        <v>27.5</v>
      </c>
      <c r="BV169">
        <v>4.63</v>
      </c>
      <c r="BX169">
        <v>160</v>
      </c>
    </row>
    <row r="170" spans="1:76" x14ac:dyDescent="0.25">
      <c r="A170" t="s">
        <v>245</v>
      </c>
      <c r="B170" t="s">
        <v>119</v>
      </c>
      <c r="C170" t="s">
        <v>224</v>
      </c>
      <c r="D170" t="s">
        <v>225</v>
      </c>
      <c r="E170" s="61">
        <v>45251</v>
      </c>
      <c r="F170" s="61">
        <v>45288</v>
      </c>
      <c r="K170">
        <v>725</v>
      </c>
      <c r="P170">
        <v>197</v>
      </c>
      <c r="Q170">
        <v>197</v>
      </c>
      <c r="S170">
        <v>14</v>
      </c>
      <c r="T170">
        <v>1.54</v>
      </c>
      <c r="V170">
        <v>7.35</v>
      </c>
      <c r="W170">
        <v>5.23</v>
      </c>
      <c r="X170">
        <v>1.99</v>
      </c>
      <c r="AA170">
        <v>27.9</v>
      </c>
      <c r="AB170">
        <v>7.34</v>
      </c>
      <c r="AD170">
        <v>4.01</v>
      </c>
      <c r="AF170">
        <v>1.58</v>
      </c>
      <c r="AI170">
        <v>28.9</v>
      </c>
      <c r="AK170">
        <v>0.82</v>
      </c>
      <c r="AQ170">
        <v>6.81</v>
      </c>
      <c r="AR170">
        <v>34.5</v>
      </c>
      <c r="AW170">
        <v>8.77</v>
      </c>
      <c r="AX170">
        <v>8.77</v>
      </c>
      <c r="AY170">
        <v>21.4</v>
      </c>
      <c r="BC170">
        <v>81.900000000000006</v>
      </c>
      <c r="BE170">
        <v>8.84</v>
      </c>
      <c r="BF170">
        <v>1.9</v>
      </c>
      <c r="BG170">
        <v>17.600000000000001</v>
      </c>
      <c r="BH170">
        <v>0.4</v>
      </c>
      <c r="BI170">
        <v>1.25</v>
      </c>
      <c r="BJ170">
        <v>1.25</v>
      </c>
      <c r="BL170">
        <v>5.22</v>
      </c>
      <c r="BM170">
        <v>0.6</v>
      </c>
      <c r="BO170">
        <v>0.81</v>
      </c>
      <c r="BP170">
        <v>1.67</v>
      </c>
      <c r="BQ170">
        <v>1.67</v>
      </c>
      <c r="BR170">
        <v>1.67</v>
      </c>
      <c r="BS170">
        <v>374</v>
      </c>
      <c r="BT170">
        <v>5.2</v>
      </c>
      <c r="BU170">
        <v>30.8</v>
      </c>
      <c r="BV170">
        <v>5.17</v>
      </c>
      <c r="BX170">
        <v>147</v>
      </c>
    </row>
    <row r="171" spans="1:76" x14ac:dyDescent="0.25">
      <c r="A171" t="s">
        <v>246</v>
      </c>
      <c r="B171" t="s">
        <v>119</v>
      </c>
      <c r="C171" t="s">
        <v>224</v>
      </c>
      <c r="D171" t="s">
        <v>225</v>
      </c>
      <c r="E171" s="61">
        <v>45251</v>
      </c>
      <c r="F171" s="61">
        <v>45288</v>
      </c>
      <c r="K171">
        <v>196.5</v>
      </c>
      <c r="P171">
        <v>74.400000000000006</v>
      </c>
      <c r="Q171">
        <v>74.400000000000006</v>
      </c>
      <c r="S171">
        <v>11</v>
      </c>
      <c r="T171">
        <v>2.64</v>
      </c>
      <c r="V171">
        <v>5.66</v>
      </c>
      <c r="W171">
        <v>3.59</v>
      </c>
      <c r="X171">
        <v>1.38</v>
      </c>
      <c r="AA171">
        <v>23.7</v>
      </c>
      <c r="AB171">
        <v>3.98</v>
      </c>
      <c r="AD171">
        <v>3.6</v>
      </c>
      <c r="AF171">
        <v>1.08</v>
      </c>
      <c r="AI171">
        <v>15</v>
      </c>
      <c r="AK171">
        <v>0.61</v>
      </c>
      <c r="AQ171">
        <v>6</v>
      </c>
      <c r="AR171">
        <v>19.399999999999999</v>
      </c>
      <c r="AW171">
        <v>4.8600000000000003</v>
      </c>
      <c r="AX171">
        <v>4.8600000000000003</v>
      </c>
      <c r="AY171">
        <v>31.7</v>
      </c>
      <c r="BC171">
        <v>64.3</v>
      </c>
      <c r="BE171">
        <v>5.08</v>
      </c>
      <c r="BF171">
        <v>2.1</v>
      </c>
      <c r="BG171">
        <v>15.3</v>
      </c>
      <c r="BH171">
        <v>0.5</v>
      </c>
      <c r="BI171">
        <v>0.87</v>
      </c>
      <c r="BJ171">
        <v>0.87</v>
      </c>
      <c r="BL171">
        <v>4.41</v>
      </c>
      <c r="BM171">
        <v>0.53</v>
      </c>
      <c r="BO171">
        <v>0.55000000000000004</v>
      </c>
      <c r="BP171">
        <v>1.33</v>
      </c>
      <c r="BQ171">
        <v>1.33</v>
      </c>
      <c r="BR171">
        <v>1.33</v>
      </c>
      <c r="BS171">
        <v>320</v>
      </c>
      <c r="BT171">
        <v>1.5</v>
      </c>
      <c r="BU171">
        <v>20.5</v>
      </c>
      <c r="BV171">
        <v>4.0199999999999996</v>
      </c>
      <c r="BX171">
        <v>134</v>
      </c>
    </row>
    <row r="172" spans="1:76" x14ac:dyDescent="0.25">
      <c r="A172" t="s">
        <v>247</v>
      </c>
      <c r="B172" t="s">
        <v>119</v>
      </c>
      <c r="C172" t="s">
        <v>224</v>
      </c>
      <c r="D172" t="s">
        <v>225</v>
      </c>
      <c r="E172" s="61">
        <v>45251</v>
      </c>
      <c r="F172" s="61">
        <v>45288</v>
      </c>
      <c r="K172">
        <v>280</v>
      </c>
      <c r="P172">
        <v>43.1</v>
      </c>
      <c r="Q172">
        <v>43.1</v>
      </c>
      <c r="S172">
        <v>13</v>
      </c>
      <c r="T172">
        <v>5.69</v>
      </c>
      <c r="V172">
        <v>5.6</v>
      </c>
      <c r="W172">
        <v>3.92</v>
      </c>
      <c r="X172">
        <v>1.44</v>
      </c>
      <c r="AA172">
        <v>29.7</v>
      </c>
      <c r="AB172">
        <v>5.28</v>
      </c>
      <c r="AD172">
        <v>3.67</v>
      </c>
      <c r="AF172">
        <v>1.19</v>
      </c>
      <c r="AI172">
        <v>16</v>
      </c>
      <c r="AK172">
        <v>0.59</v>
      </c>
      <c r="AQ172">
        <v>7.01</v>
      </c>
      <c r="AR172">
        <v>20.100000000000001</v>
      </c>
      <c r="AW172">
        <v>4.8600000000000003</v>
      </c>
      <c r="AX172">
        <v>4.8600000000000003</v>
      </c>
      <c r="AY172">
        <v>42.6</v>
      </c>
      <c r="BC172">
        <v>69.099999999999994</v>
      </c>
      <c r="BE172">
        <v>5.21</v>
      </c>
      <c r="BF172">
        <v>1.6</v>
      </c>
      <c r="BG172">
        <v>14.6</v>
      </c>
      <c r="BH172">
        <v>0.4</v>
      </c>
      <c r="BI172">
        <v>0.91</v>
      </c>
      <c r="BJ172">
        <v>0.91</v>
      </c>
      <c r="BL172">
        <v>5.36</v>
      </c>
      <c r="BM172">
        <v>0.59</v>
      </c>
      <c r="BO172">
        <v>0.52</v>
      </c>
      <c r="BP172">
        <v>1.74</v>
      </c>
      <c r="BQ172">
        <v>1.74</v>
      </c>
      <c r="BR172">
        <v>1.74</v>
      </c>
      <c r="BS172">
        <v>366</v>
      </c>
      <c r="BT172">
        <v>1.8</v>
      </c>
      <c r="BU172">
        <v>23.8</v>
      </c>
      <c r="BV172">
        <v>4.1100000000000003</v>
      </c>
      <c r="BX172">
        <v>149</v>
      </c>
    </row>
    <row r="173" spans="1:76" x14ac:dyDescent="0.25">
      <c r="A173" t="s">
        <v>248</v>
      </c>
      <c r="B173" t="s">
        <v>119</v>
      </c>
      <c r="C173" t="s">
        <v>224</v>
      </c>
      <c r="D173" t="s">
        <v>225</v>
      </c>
      <c r="E173" s="61">
        <v>45251</v>
      </c>
      <c r="F173" s="61">
        <v>45288</v>
      </c>
      <c r="K173">
        <v>642</v>
      </c>
      <c r="P173">
        <v>101.5</v>
      </c>
      <c r="Q173">
        <v>101.5</v>
      </c>
      <c r="S173">
        <v>10</v>
      </c>
      <c r="T173">
        <v>3.68</v>
      </c>
      <c r="V173">
        <v>7.35</v>
      </c>
      <c r="W173">
        <v>5.14</v>
      </c>
      <c r="X173">
        <v>1.72</v>
      </c>
      <c r="AA173">
        <v>24.2</v>
      </c>
      <c r="AB173">
        <v>6.85</v>
      </c>
      <c r="AD173">
        <v>3.98</v>
      </c>
      <c r="AF173">
        <v>1.46</v>
      </c>
      <c r="AI173">
        <v>22.5</v>
      </c>
      <c r="AK173">
        <v>0.67</v>
      </c>
      <c r="AQ173">
        <v>6.51</v>
      </c>
      <c r="AR173">
        <v>27.5</v>
      </c>
      <c r="AW173">
        <v>7.41</v>
      </c>
      <c r="AX173">
        <v>7.41</v>
      </c>
      <c r="AY173">
        <v>46.7</v>
      </c>
      <c r="BC173">
        <v>66.5</v>
      </c>
      <c r="BE173">
        <v>6.71</v>
      </c>
      <c r="BF173">
        <v>1.3</v>
      </c>
      <c r="BG173">
        <v>18.5</v>
      </c>
      <c r="BH173">
        <v>0.4</v>
      </c>
      <c r="BI173">
        <v>1.1599999999999999</v>
      </c>
      <c r="BJ173">
        <v>1.1599999999999999</v>
      </c>
      <c r="BL173">
        <v>4.68</v>
      </c>
      <c r="BM173">
        <v>0.56999999999999995</v>
      </c>
      <c r="BO173">
        <v>0.7</v>
      </c>
      <c r="BP173">
        <v>1.39</v>
      </c>
      <c r="BQ173">
        <v>1.39</v>
      </c>
      <c r="BR173">
        <v>1.39</v>
      </c>
      <c r="BS173">
        <v>336</v>
      </c>
      <c r="BT173">
        <v>2.2000000000000002</v>
      </c>
      <c r="BU173">
        <v>27.4</v>
      </c>
      <c r="BV173">
        <v>5.67</v>
      </c>
      <c r="BX173">
        <v>142</v>
      </c>
    </row>
    <row r="174" spans="1:76" x14ac:dyDescent="0.25">
      <c r="A174" t="s">
        <v>249</v>
      </c>
      <c r="B174" t="s">
        <v>119</v>
      </c>
      <c r="C174" t="s">
        <v>224</v>
      </c>
      <c r="D174" t="s">
        <v>225</v>
      </c>
      <c r="E174" s="61">
        <v>45251</v>
      </c>
      <c r="F174" s="61">
        <v>45288</v>
      </c>
      <c r="K174">
        <v>582</v>
      </c>
      <c r="P174">
        <v>76.3</v>
      </c>
      <c r="Q174">
        <v>76.3</v>
      </c>
      <c r="S174">
        <v>12</v>
      </c>
      <c r="T174">
        <v>2.48</v>
      </c>
      <c r="V174">
        <v>7.61</v>
      </c>
      <c r="W174">
        <v>5.32</v>
      </c>
      <c r="X174">
        <v>2.1</v>
      </c>
      <c r="AA174">
        <v>26.7</v>
      </c>
      <c r="AB174">
        <v>6.26</v>
      </c>
      <c r="AD174">
        <v>4.21</v>
      </c>
      <c r="AF174">
        <v>1.44</v>
      </c>
      <c r="AI174">
        <v>21</v>
      </c>
      <c r="AK174">
        <v>0.85</v>
      </c>
      <c r="AQ174">
        <v>6.62</v>
      </c>
      <c r="AR174">
        <v>29.2</v>
      </c>
      <c r="AW174">
        <v>7.05</v>
      </c>
      <c r="AX174">
        <v>7.05</v>
      </c>
      <c r="AY174">
        <v>48.6</v>
      </c>
      <c r="BC174">
        <v>73.599999999999994</v>
      </c>
      <c r="BE174">
        <v>7.64</v>
      </c>
      <c r="BF174">
        <v>1.4</v>
      </c>
      <c r="BG174">
        <v>19.8</v>
      </c>
      <c r="BH174">
        <v>0.5</v>
      </c>
      <c r="BI174">
        <v>1.19</v>
      </c>
      <c r="BJ174">
        <v>1.19</v>
      </c>
      <c r="BL174">
        <v>4.84</v>
      </c>
      <c r="BM174">
        <v>0.57999999999999996</v>
      </c>
      <c r="BO174">
        <v>0.82</v>
      </c>
      <c r="BP174">
        <v>1.57</v>
      </c>
      <c r="BQ174">
        <v>1.57</v>
      </c>
      <c r="BR174">
        <v>1.57</v>
      </c>
      <c r="BS174">
        <v>361</v>
      </c>
      <c r="BT174">
        <v>1.9</v>
      </c>
      <c r="BU174">
        <v>29.8</v>
      </c>
      <c r="BV174">
        <v>5.9</v>
      </c>
      <c r="BX174">
        <v>142</v>
      </c>
    </row>
    <row r="175" spans="1:76" x14ac:dyDescent="0.25">
      <c r="A175" t="s">
        <v>250</v>
      </c>
      <c r="B175" t="s">
        <v>119</v>
      </c>
      <c r="C175" t="s">
        <v>224</v>
      </c>
      <c r="D175" t="s">
        <v>225</v>
      </c>
      <c r="E175" s="61">
        <v>45251</v>
      </c>
      <c r="F175" s="61">
        <v>45288</v>
      </c>
      <c r="K175">
        <v>2800</v>
      </c>
      <c r="P175">
        <v>322</v>
      </c>
      <c r="Q175">
        <v>322</v>
      </c>
      <c r="S175">
        <v>11</v>
      </c>
      <c r="T175">
        <v>3.19</v>
      </c>
      <c r="V175">
        <v>20.9</v>
      </c>
      <c r="W175">
        <v>13.3</v>
      </c>
      <c r="X175">
        <v>6.06</v>
      </c>
      <c r="AA175">
        <v>25.1</v>
      </c>
      <c r="AB175">
        <v>19.899999999999999</v>
      </c>
      <c r="AD175">
        <v>3.15</v>
      </c>
      <c r="AF175">
        <v>4.07</v>
      </c>
      <c r="AI175">
        <v>118</v>
      </c>
      <c r="AK175">
        <v>2</v>
      </c>
      <c r="AQ175">
        <v>6.01</v>
      </c>
      <c r="AR175">
        <v>114</v>
      </c>
      <c r="AW175">
        <v>32.700000000000003</v>
      </c>
      <c r="AX175">
        <v>32.700000000000003</v>
      </c>
      <c r="AY175">
        <v>22.2</v>
      </c>
      <c r="BC175">
        <v>82.1</v>
      </c>
      <c r="BE175">
        <v>26.5</v>
      </c>
      <c r="BF175">
        <v>4.2</v>
      </c>
      <c r="BG175">
        <v>24</v>
      </c>
      <c r="BH175">
        <v>0.4</v>
      </c>
      <c r="BI175">
        <v>3.26</v>
      </c>
      <c r="BJ175">
        <v>3.26</v>
      </c>
      <c r="BL175">
        <v>4.74</v>
      </c>
      <c r="BM175">
        <v>0.51</v>
      </c>
      <c r="BO175">
        <v>1.8</v>
      </c>
      <c r="BP175">
        <v>1.48</v>
      </c>
      <c r="BQ175">
        <v>1.48</v>
      </c>
      <c r="BR175">
        <v>1.48</v>
      </c>
      <c r="BS175">
        <v>440</v>
      </c>
      <c r="BT175">
        <v>2.2999999999999998</v>
      </c>
      <c r="BU175">
        <v>91.8</v>
      </c>
      <c r="BV175">
        <v>12.7</v>
      </c>
      <c r="BX175">
        <v>124</v>
      </c>
    </row>
    <row r="176" spans="1:76" x14ac:dyDescent="0.25">
      <c r="A176" t="s">
        <v>251</v>
      </c>
      <c r="B176" t="s">
        <v>119</v>
      </c>
      <c r="C176" t="s">
        <v>224</v>
      </c>
      <c r="D176" t="s">
        <v>225</v>
      </c>
      <c r="E176" s="61">
        <v>45251</v>
      </c>
      <c r="F176" s="61">
        <v>45288</v>
      </c>
      <c r="K176">
        <v>1180</v>
      </c>
      <c r="P176">
        <v>117.5</v>
      </c>
      <c r="Q176">
        <v>117.5</v>
      </c>
      <c r="S176">
        <v>9</v>
      </c>
      <c r="T176">
        <v>2.41</v>
      </c>
      <c r="V176">
        <v>12.05</v>
      </c>
      <c r="W176">
        <v>7.42</v>
      </c>
      <c r="X176">
        <v>2.69</v>
      </c>
      <c r="AA176">
        <v>27.4</v>
      </c>
      <c r="AB176">
        <v>10.050000000000001</v>
      </c>
      <c r="AD176">
        <v>3.96</v>
      </c>
      <c r="AF176">
        <v>2.4900000000000002</v>
      </c>
      <c r="AI176">
        <v>39.4</v>
      </c>
      <c r="AK176">
        <v>1.3</v>
      </c>
      <c r="AQ176">
        <v>6.94</v>
      </c>
      <c r="AR176">
        <v>46.2</v>
      </c>
      <c r="AW176">
        <v>11.8</v>
      </c>
      <c r="AX176">
        <v>11.8</v>
      </c>
      <c r="AY176">
        <v>49.9</v>
      </c>
      <c r="BC176">
        <v>68.2</v>
      </c>
      <c r="BE176">
        <v>12.75</v>
      </c>
      <c r="BF176">
        <v>1.9</v>
      </c>
      <c r="BG176">
        <v>27</v>
      </c>
      <c r="BH176">
        <v>0.5</v>
      </c>
      <c r="BI176">
        <v>1.86</v>
      </c>
      <c r="BJ176">
        <v>1.86</v>
      </c>
      <c r="BL176">
        <v>5.1100000000000003</v>
      </c>
      <c r="BM176">
        <v>0.59</v>
      </c>
      <c r="BO176">
        <v>1.22</v>
      </c>
      <c r="BP176">
        <v>1.38</v>
      </c>
      <c r="BQ176">
        <v>1.38</v>
      </c>
      <c r="BR176">
        <v>1.38</v>
      </c>
      <c r="BS176">
        <v>384</v>
      </c>
      <c r="BT176">
        <v>1</v>
      </c>
      <c r="BU176">
        <v>43.5</v>
      </c>
      <c r="BV176">
        <v>7.85</v>
      </c>
      <c r="BX176">
        <v>151</v>
      </c>
    </row>
    <row r="177" spans="1:76" x14ac:dyDescent="0.25">
      <c r="A177" t="s">
        <v>252</v>
      </c>
      <c r="B177" t="s">
        <v>119</v>
      </c>
      <c r="C177" t="s">
        <v>224</v>
      </c>
      <c r="D177" t="s">
        <v>225</v>
      </c>
      <c r="E177" s="61">
        <v>45251</v>
      </c>
      <c r="F177" s="61">
        <v>45288</v>
      </c>
      <c r="K177">
        <v>494</v>
      </c>
      <c r="P177">
        <v>48.8</v>
      </c>
      <c r="Q177">
        <v>48.8</v>
      </c>
      <c r="S177">
        <v>16</v>
      </c>
      <c r="T177">
        <v>1.86</v>
      </c>
      <c r="V177">
        <v>10.15</v>
      </c>
      <c r="W177">
        <v>6.61</v>
      </c>
      <c r="X177">
        <v>2.25</v>
      </c>
      <c r="AA177">
        <v>25.6</v>
      </c>
      <c r="AB177">
        <v>7.91</v>
      </c>
      <c r="AD177">
        <v>3.67</v>
      </c>
      <c r="AF177">
        <v>2.08</v>
      </c>
      <c r="AI177">
        <v>25.3</v>
      </c>
      <c r="AK177">
        <v>1.1200000000000001</v>
      </c>
      <c r="AQ177">
        <v>6.24</v>
      </c>
      <c r="AR177">
        <v>31.8</v>
      </c>
      <c r="AW177">
        <v>8.4600000000000009</v>
      </c>
      <c r="AX177">
        <v>8.4600000000000009</v>
      </c>
      <c r="AY177">
        <v>44</v>
      </c>
      <c r="BC177">
        <v>57.4</v>
      </c>
      <c r="BE177">
        <v>8.4600000000000009</v>
      </c>
      <c r="BF177">
        <v>2.6</v>
      </c>
      <c r="BG177">
        <v>30.9</v>
      </c>
      <c r="BH177">
        <v>0.5</v>
      </c>
      <c r="BI177">
        <v>1.51</v>
      </c>
      <c r="BJ177">
        <v>1.51</v>
      </c>
      <c r="BL177">
        <v>4.78</v>
      </c>
      <c r="BM177">
        <v>0.52</v>
      </c>
      <c r="BO177">
        <v>1.06</v>
      </c>
      <c r="BP177">
        <v>1.26</v>
      </c>
      <c r="BQ177">
        <v>1.26</v>
      </c>
      <c r="BR177">
        <v>1.26</v>
      </c>
      <c r="BS177">
        <v>305</v>
      </c>
      <c r="BT177">
        <v>5.9</v>
      </c>
      <c r="BU177">
        <v>37.799999999999997</v>
      </c>
      <c r="BV177">
        <v>7.34</v>
      </c>
      <c r="BX177">
        <v>138</v>
      </c>
    </row>
    <row r="178" spans="1:76" x14ac:dyDescent="0.25">
      <c r="A178" t="s">
        <v>253</v>
      </c>
      <c r="B178" t="s">
        <v>119</v>
      </c>
      <c r="C178" t="s">
        <v>224</v>
      </c>
      <c r="D178" t="s">
        <v>225</v>
      </c>
      <c r="E178" s="61">
        <v>45251</v>
      </c>
      <c r="F178" s="61">
        <v>45288</v>
      </c>
      <c r="K178">
        <v>308</v>
      </c>
      <c r="P178">
        <v>38.200000000000003</v>
      </c>
      <c r="Q178">
        <v>38.200000000000003</v>
      </c>
      <c r="S178">
        <v>9</v>
      </c>
      <c r="T178">
        <v>1.78</v>
      </c>
      <c r="V178">
        <v>9.8699999999999992</v>
      </c>
      <c r="W178">
        <v>6.39</v>
      </c>
      <c r="X178">
        <v>2.2799999999999998</v>
      </c>
      <c r="AA178">
        <v>27.1</v>
      </c>
      <c r="AB178">
        <v>8.9499999999999993</v>
      </c>
      <c r="AD178">
        <v>3.7</v>
      </c>
      <c r="AF178">
        <v>2.09</v>
      </c>
      <c r="AI178">
        <v>32.5</v>
      </c>
      <c r="AK178">
        <v>0.89</v>
      </c>
      <c r="AQ178">
        <v>6.37</v>
      </c>
      <c r="AR178">
        <v>38.200000000000003</v>
      </c>
      <c r="AW178">
        <v>9.93</v>
      </c>
      <c r="AX178">
        <v>9.93</v>
      </c>
      <c r="AY178">
        <v>41.5</v>
      </c>
      <c r="BC178">
        <v>60.5</v>
      </c>
      <c r="BE178">
        <v>9.34</v>
      </c>
      <c r="BF178">
        <v>2.4</v>
      </c>
      <c r="BG178">
        <v>33.299999999999997</v>
      </c>
      <c r="BH178">
        <v>0.4</v>
      </c>
      <c r="BI178">
        <v>1.63</v>
      </c>
      <c r="BJ178">
        <v>1.63</v>
      </c>
      <c r="BL178">
        <v>4.5999999999999996</v>
      </c>
      <c r="BM178">
        <v>0.53</v>
      </c>
      <c r="BO178">
        <v>1.04</v>
      </c>
      <c r="BP178">
        <v>1.4</v>
      </c>
      <c r="BQ178">
        <v>1.4</v>
      </c>
      <c r="BR178">
        <v>1.4</v>
      </c>
      <c r="BS178">
        <v>306</v>
      </c>
      <c r="BT178">
        <v>3</v>
      </c>
      <c r="BU178">
        <v>45.6</v>
      </c>
      <c r="BV178">
        <v>7.26</v>
      </c>
      <c r="BX178">
        <v>140</v>
      </c>
    </row>
    <row r="179" spans="1:76" x14ac:dyDescent="0.25">
      <c r="A179" t="s">
        <v>254</v>
      </c>
      <c r="B179" t="s">
        <v>119</v>
      </c>
      <c r="C179" t="s">
        <v>224</v>
      </c>
      <c r="D179" t="s">
        <v>225</v>
      </c>
      <c r="E179" s="61">
        <v>45251</v>
      </c>
      <c r="F179" s="61">
        <v>45288</v>
      </c>
      <c r="K179">
        <v>333</v>
      </c>
      <c r="P179">
        <v>39</v>
      </c>
      <c r="Q179">
        <v>39</v>
      </c>
      <c r="S179">
        <v>10</v>
      </c>
      <c r="T179">
        <v>1.84</v>
      </c>
      <c r="V179">
        <v>10.8</v>
      </c>
      <c r="W179">
        <v>7.07</v>
      </c>
      <c r="X179">
        <v>2.71</v>
      </c>
      <c r="AA179">
        <v>25</v>
      </c>
      <c r="AB179">
        <v>9.06</v>
      </c>
      <c r="AD179">
        <v>3.95</v>
      </c>
      <c r="AF179">
        <v>2.08</v>
      </c>
      <c r="AI179">
        <v>36.5</v>
      </c>
      <c r="AK179">
        <v>1.04</v>
      </c>
      <c r="AQ179">
        <v>5.83</v>
      </c>
      <c r="AR179">
        <v>40.9</v>
      </c>
      <c r="AW179">
        <v>10.55</v>
      </c>
      <c r="AX179">
        <v>10.55</v>
      </c>
      <c r="AY179">
        <v>37.4</v>
      </c>
      <c r="BC179">
        <v>52.9</v>
      </c>
      <c r="BE179">
        <v>9.4700000000000006</v>
      </c>
      <c r="BF179">
        <v>2.4</v>
      </c>
      <c r="BG179">
        <v>30.6</v>
      </c>
      <c r="BH179">
        <v>0.4</v>
      </c>
      <c r="BI179">
        <v>1.44</v>
      </c>
      <c r="BJ179">
        <v>1.44</v>
      </c>
      <c r="BL179">
        <v>4.6399999999999997</v>
      </c>
      <c r="BM179">
        <v>0.52</v>
      </c>
      <c r="BO179">
        <v>0.99</v>
      </c>
      <c r="BP179">
        <v>1.39</v>
      </c>
      <c r="BQ179">
        <v>1.39</v>
      </c>
      <c r="BR179">
        <v>1.39</v>
      </c>
      <c r="BS179">
        <v>296</v>
      </c>
      <c r="BT179">
        <v>4.3</v>
      </c>
      <c r="BU179">
        <v>44.6</v>
      </c>
      <c r="BV179">
        <v>7.05</v>
      </c>
      <c r="BX179">
        <v>135</v>
      </c>
    </row>
    <row r="180" spans="1:76" x14ac:dyDescent="0.25">
      <c r="A180" t="s">
        <v>255</v>
      </c>
      <c r="B180" t="s">
        <v>119</v>
      </c>
      <c r="C180" t="s">
        <v>224</v>
      </c>
      <c r="D180" t="s">
        <v>225</v>
      </c>
      <c r="E180" s="61">
        <v>45251</v>
      </c>
      <c r="F180" s="61">
        <v>45288</v>
      </c>
      <c r="K180">
        <v>287</v>
      </c>
      <c r="P180">
        <v>35.4</v>
      </c>
      <c r="Q180">
        <v>35.4</v>
      </c>
      <c r="S180">
        <v>12</v>
      </c>
      <c r="T180">
        <v>1.66</v>
      </c>
      <c r="V180">
        <v>21.3</v>
      </c>
      <c r="W180">
        <v>11.95</v>
      </c>
      <c r="X180">
        <v>5.64</v>
      </c>
      <c r="AA180">
        <v>24.2</v>
      </c>
      <c r="AB180">
        <v>20.3</v>
      </c>
      <c r="AD180">
        <v>4</v>
      </c>
      <c r="AF180">
        <v>3.93</v>
      </c>
      <c r="AI180">
        <v>91.1</v>
      </c>
      <c r="AK180">
        <v>1.56</v>
      </c>
      <c r="AQ180">
        <v>6</v>
      </c>
      <c r="AR180">
        <v>107.5</v>
      </c>
      <c r="AW180">
        <v>28.9</v>
      </c>
      <c r="AX180">
        <v>28.9</v>
      </c>
      <c r="AY180">
        <v>43.2</v>
      </c>
      <c r="BC180">
        <v>60.3</v>
      </c>
      <c r="BE180">
        <v>23.2</v>
      </c>
      <c r="BF180">
        <v>1.5</v>
      </c>
      <c r="BG180">
        <v>41.4</v>
      </c>
      <c r="BH180">
        <v>0.5</v>
      </c>
      <c r="BI180">
        <v>3.32</v>
      </c>
      <c r="BJ180">
        <v>3.32</v>
      </c>
      <c r="BL180">
        <v>4.67</v>
      </c>
      <c r="BM180">
        <v>0.52</v>
      </c>
      <c r="BO180">
        <v>1.56</v>
      </c>
      <c r="BP180">
        <v>1.54</v>
      </c>
      <c r="BQ180">
        <v>1.54</v>
      </c>
      <c r="BR180">
        <v>1.54</v>
      </c>
      <c r="BS180">
        <v>325</v>
      </c>
      <c r="BT180">
        <v>3.2</v>
      </c>
      <c r="BU180">
        <v>90.1</v>
      </c>
      <c r="BV180">
        <v>11.55</v>
      </c>
      <c r="BX180">
        <v>135</v>
      </c>
    </row>
    <row r="181" spans="1:76" x14ac:dyDescent="0.25">
      <c r="A181" t="s">
        <v>256</v>
      </c>
      <c r="B181" t="s">
        <v>119</v>
      </c>
      <c r="C181" t="s">
        <v>224</v>
      </c>
      <c r="D181" t="s">
        <v>225</v>
      </c>
      <c r="E181" s="61">
        <v>45251</v>
      </c>
      <c r="F181" s="61">
        <v>45288</v>
      </c>
      <c r="K181">
        <v>402</v>
      </c>
      <c r="P181">
        <v>47.2</v>
      </c>
      <c r="Q181">
        <v>47.2</v>
      </c>
      <c r="S181">
        <v>14</v>
      </c>
      <c r="T181">
        <v>1.5</v>
      </c>
      <c r="V181">
        <v>16</v>
      </c>
      <c r="W181">
        <v>9.1999999999999993</v>
      </c>
      <c r="X181">
        <v>3.39</v>
      </c>
      <c r="AA181">
        <v>25.5</v>
      </c>
      <c r="AB181">
        <v>14.65</v>
      </c>
      <c r="AD181">
        <v>4.04</v>
      </c>
      <c r="AF181">
        <v>3.03</v>
      </c>
      <c r="AI181">
        <v>64.3</v>
      </c>
      <c r="AK181">
        <v>1.38</v>
      </c>
      <c r="AQ181">
        <v>6.77</v>
      </c>
      <c r="AR181">
        <v>65.2</v>
      </c>
      <c r="AW181">
        <v>17.45</v>
      </c>
      <c r="AX181">
        <v>17.45</v>
      </c>
      <c r="AY181">
        <v>45.9</v>
      </c>
      <c r="BC181">
        <v>63.3</v>
      </c>
      <c r="BE181">
        <v>14.4</v>
      </c>
      <c r="BF181">
        <v>1.6</v>
      </c>
      <c r="BG181">
        <v>48</v>
      </c>
      <c r="BH181">
        <v>0.5</v>
      </c>
      <c r="BI181">
        <v>2.2000000000000002</v>
      </c>
      <c r="BJ181">
        <v>2.2000000000000002</v>
      </c>
      <c r="BL181">
        <v>4.38</v>
      </c>
      <c r="BM181">
        <v>0.56000000000000005</v>
      </c>
      <c r="BO181">
        <v>1.35</v>
      </c>
      <c r="BP181">
        <v>1.32</v>
      </c>
      <c r="BQ181">
        <v>1.32</v>
      </c>
      <c r="BR181">
        <v>1.32</v>
      </c>
      <c r="BS181">
        <v>376</v>
      </c>
      <c r="BT181">
        <v>9.1999999999999993</v>
      </c>
      <c r="BU181">
        <v>71.5</v>
      </c>
      <c r="BV181">
        <v>9.27</v>
      </c>
      <c r="BX181">
        <v>134</v>
      </c>
    </row>
    <row r="182" spans="1:76" x14ac:dyDescent="0.25">
      <c r="A182" t="s">
        <v>257</v>
      </c>
      <c r="B182" t="s">
        <v>119</v>
      </c>
      <c r="C182" t="s">
        <v>224</v>
      </c>
      <c r="D182" t="s">
        <v>225</v>
      </c>
      <c r="E182" s="61">
        <v>45251</v>
      </c>
      <c r="F182" s="61">
        <v>45288</v>
      </c>
      <c r="K182">
        <v>152</v>
      </c>
      <c r="P182">
        <v>26.7</v>
      </c>
      <c r="Q182">
        <v>26.7</v>
      </c>
      <c r="S182">
        <v>26</v>
      </c>
      <c r="T182">
        <v>1.45</v>
      </c>
      <c r="V182">
        <v>7.24</v>
      </c>
      <c r="W182">
        <v>4.6399999999999997</v>
      </c>
      <c r="X182">
        <v>1.91</v>
      </c>
      <c r="AA182">
        <v>30.6</v>
      </c>
      <c r="AB182">
        <v>7.2</v>
      </c>
      <c r="AD182">
        <v>6.69</v>
      </c>
      <c r="AF182">
        <v>1.52</v>
      </c>
      <c r="AI182">
        <v>32.799999999999997</v>
      </c>
      <c r="AK182">
        <v>0.74</v>
      </c>
      <c r="AQ182">
        <v>10.15</v>
      </c>
      <c r="AR182">
        <v>34.6</v>
      </c>
      <c r="AW182">
        <v>8.69</v>
      </c>
      <c r="AX182">
        <v>8.69</v>
      </c>
      <c r="AY182">
        <v>28.5</v>
      </c>
      <c r="BC182">
        <v>53</v>
      </c>
      <c r="BE182">
        <v>8.2100000000000009</v>
      </c>
      <c r="BF182">
        <v>2.1</v>
      </c>
      <c r="BG182">
        <v>26.9</v>
      </c>
      <c r="BH182">
        <v>0.7</v>
      </c>
      <c r="BI182">
        <v>1.1200000000000001</v>
      </c>
      <c r="BJ182">
        <v>1.1200000000000001</v>
      </c>
      <c r="BL182">
        <v>6.11</v>
      </c>
      <c r="BM182">
        <v>0.85</v>
      </c>
      <c r="BO182">
        <v>0.64</v>
      </c>
      <c r="BP182">
        <v>2.0099999999999998</v>
      </c>
      <c r="BQ182">
        <v>2.0099999999999998</v>
      </c>
      <c r="BR182">
        <v>2.0099999999999998</v>
      </c>
      <c r="BS182">
        <v>501</v>
      </c>
      <c r="BT182">
        <v>4.4000000000000004</v>
      </c>
      <c r="BU182">
        <v>38.1</v>
      </c>
      <c r="BV182">
        <v>4.67</v>
      </c>
      <c r="BX182">
        <v>228</v>
      </c>
    </row>
    <row r="183" spans="1:76" x14ac:dyDescent="0.25">
      <c r="A183" t="s">
        <v>258</v>
      </c>
      <c r="B183" t="s">
        <v>119</v>
      </c>
      <c r="C183" t="s">
        <v>224</v>
      </c>
      <c r="D183" t="s">
        <v>225</v>
      </c>
      <c r="E183" s="61">
        <v>45251</v>
      </c>
      <c r="F183" s="61">
        <v>45288</v>
      </c>
      <c r="K183">
        <v>53.9</v>
      </c>
      <c r="P183">
        <v>20.399999999999999</v>
      </c>
      <c r="Q183">
        <v>20.399999999999999</v>
      </c>
      <c r="S183">
        <v>12</v>
      </c>
      <c r="T183">
        <v>0.89</v>
      </c>
      <c r="V183">
        <v>3.37</v>
      </c>
      <c r="W183">
        <v>2.21</v>
      </c>
      <c r="X183">
        <v>0.73</v>
      </c>
      <c r="AA183">
        <v>33.799999999999997</v>
      </c>
      <c r="AB183">
        <v>3.43</v>
      </c>
      <c r="AD183">
        <v>5.14</v>
      </c>
      <c r="AF183">
        <v>0.65</v>
      </c>
      <c r="AI183">
        <v>11</v>
      </c>
      <c r="AK183">
        <v>0.44</v>
      </c>
      <c r="AQ183">
        <v>7.71</v>
      </c>
      <c r="AR183">
        <v>13.8</v>
      </c>
      <c r="AW183">
        <v>3.51</v>
      </c>
      <c r="AX183">
        <v>3.51</v>
      </c>
      <c r="AY183">
        <v>12.4</v>
      </c>
      <c r="BC183">
        <v>106</v>
      </c>
      <c r="BE183">
        <v>3.15</v>
      </c>
      <c r="BF183">
        <v>2.2000000000000002</v>
      </c>
      <c r="BG183">
        <v>6.7</v>
      </c>
      <c r="BH183">
        <v>0.6</v>
      </c>
      <c r="BI183">
        <v>0.57999999999999996</v>
      </c>
      <c r="BJ183">
        <v>0.57999999999999996</v>
      </c>
      <c r="BL183">
        <v>6.54</v>
      </c>
      <c r="BM183">
        <v>0.74</v>
      </c>
      <c r="BO183">
        <v>0.26</v>
      </c>
      <c r="BP183">
        <v>2.69</v>
      </c>
      <c r="BQ183">
        <v>2.69</v>
      </c>
      <c r="BR183">
        <v>2.69</v>
      </c>
      <c r="BS183">
        <v>838</v>
      </c>
      <c r="BT183">
        <v>5.8</v>
      </c>
      <c r="BU183">
        <v>15.1</v>
      </c>
      <c r="BV183">
        <v>2.37</v>
      </c>
      <c r="BX183">
        <v>165</v>
      </c>
    </row>
    <row r="184" spans="1:76" x14ac:dyDescent="0.25">
      <c r="A184" t="s">
        <v>259</v>
      </c>
      <c r="B184" t="s">
        <v>119</v>
      </c>
      <c r="C184" t="s">
        <v>224</v>
      </c>
      <c r="D184" t="s">
        <v>225</v>
      </c>
      <c r="E184" s="61">
        <v>45251</v>
      </c>
      <c r="F184" s="61">
        <v>45288</v>
      </c>
      <c r="K184">
        <v>30.9</v>
      </c>
      <c r="P184">
        <v>28.3</v>
      </c>
      <c r="Q184">
        <v>28.3</v>
      </c>
      <c r="S184">
        <v>8</v>
      </c>
      <c r="T184">
        <v>0.67</v>
      </c>
      <c r="V184">
        <v>3</v>
      </c>
      <c r="W184">
        <v>2</v>
      </c>
      <c r="X184">
        <v>0.57999999999999996</v>
      </c>
      <c r="AA184">
        <v>31</v>
      </c>
      <c r="AB184">
        <v>2.82</v>
      </c>
      <c r="AD184">
        <v>7.24</v>
      </c>
      <c r="AF184">
        <v>0.62</v>
      </c>
      <c r="AI184">
        <v>9.6999999999999993</v>
      </c>
      <c r="AK184">
        <v>0.34</v>
      </c>
      <c r="AQ184">
        <v>12.3</v>
      </c>
      <c r="AR184">
        <v>12</v>
      </c>
      <c r="AW184">
        <v>2.91</v>
      </c>
      <c r="AX184">
        <v>2.91</v>
      </c>
      <c r="AY184">
        <v>6.4</v>
      </c>
      <c r="BC184">
        <v>66.8</v>
      </c>
      <c r="BE184">
        <v>3.05</v>
      </c>
      <c r="BF184">
        <v>2.8</v>
      </c>
      <c r="BG184">
        <v>6.9</v>
      </c>
      <c r="BH184">
        <v>0.9</v>
      </c>
      <c r="BI184">
        <v>0.45</v>
      </c>
      <c r="BJ184">
        <v>0.45</v>
      </c>
      <c r="BL184">
        <v>10</v>
      </c>
      <c r="BM184">
        <v>0.98</v>
      </c>
      <c r="BO184">
        <v>0.31</v>
      </c>
      <c r="BP184">
        <v>2.2400000000000002</v>
      </c>
      <c r="BQ184">
        <v>2.2400000000000002</v>
      </c>
      <c r="BR184">
        <v>2.2400000000000002</v>
      </c>
      <c r="BS184">
        <v>589</v>
      </c>
      <c r="BT184">
        <v>2.1</v>
      </c>
      <c r="BU184">
        <v>12</v>
      </c>
      <c r="BV184">
        <v>2.17</v>
      </c>
      <c r="BX184">
        <v>260</v>
      </c>
    </row>
    <row r="185" spans="1:76" x14ac:dyDescent="0.25">
      <c r="A185" t="s">
        <v>260</v>
      </c>
      <c r="B185" t="s">
        <v>119</v>
      </c>
      <c r="C185" t="s">
        <v>224</v>
      </c>
      <c r="D185" t="s">
        <v>225</v>
      </c>
      <c r="E185" s="61">
        <v>45251</v>
      </c>
      <c r="F185" s="61">
        <v>45288</v>
      </c>
      <c r="K185">
        <v>37.1</v>
      </c>
      <c r="P185">
        <v>31.2</v>
      </c>
      <c r="Q185">
        <v>31.2</v>
      </c>
      <c r="S185">
        <v>7</v>
      </c>
      <c r="T185">
        <v>0.72</v>
      </c>
      <c r="V185">
        <v>3.37</v>
      </c>
      <c r="W185">
        <v>2.14</v>
      </c>
      <c r="X185">
        <v>0.72</v>
      </c>
      <c r="AA185">
        <v>33.200000000000003</v>
      </c>
      <c r="AB185">
        <v>2.72</v>
      </c>
      <c r="AD185">
        <v>8.07</v>
      </c>
      <c r="AF185">
        <v>0.66</v>
      </c>
      <c r="AI185">
        <v>10.199999999999999</v>
      </c>
      <c r="AK185">
        <v>0.41</v>
      </c>
      <c r="AQ185">
        <v>13.1</v>
      </c>
      <c r="AR185">
        <v>13.9</v>
      </c>
      <c r="AW185">
        <v>3.12</v>
      </c>
      <c r="AX185">
        <v>3.12</v>
      </c>
      <c r="AY185">
        <v>8.8000000000000007</v>
      </c>
      <c r="BC185">
        <v>73.400000000000006</v>
      </c>
      <c r="BE185">
        <v>3.25</v>
      </c>
      <c r="BF185">
        <v>2.6</v>
      </c>
      <c r="BG185">
        <v>5</v>
      </c>
      <c r="BH185">
        <v>0.9</v>
      </c>
      <c r="BI185">
        <v>0.47</v>
      </c>
      <c r="BJ185">
        <v>0.47</v>
      </c>
      <c r="BL185">
        <v>10.65</v>
      </c>
      <c r="BM185">
        <v>1.1299999999999999</v>
      </c>
      <c r="BO185">
        <v>0.34</v>
      </c>
      <c r="BP185">
        <v>2.17</v>
      </c>
      <c r="BQ185">
        <v>2.17</v>
      </c>
      <c r="BR185">
        <v>2.17</v>
      </c>
      <c r="BS185">
        <v>669</v>
      </c>
      <c r="BT185">
        <v>1.6</v>
      </c>
      <c r="BU185">
        <v>14</v>
      </c>
      <c r="BV185">
        <v>2.16</v>
      </c>
      <c r="BX185">
        <v>299</v>
      </c>
    </row>
    <row r="186" spans="1:76" x14ac:dyDescent="0.25">
      <c r="A186" t="s">
        <v>261</v>
      </c>
      <c r="B186" t="s">
        <v>119</v>
      </c>
      <c r="C186" t="s">
        <v>224</v>
      </c>
      <c r="D186" t="s">
        <v>225</v>
      </c>
      <c r="E186" s="61">
        <v>45251</v>
      </c>
      <c r="F186" s="61">
        <v>45288</v>
      </c>
      <c r="K186">
        <v>115.5</v>
      </c>
      <c r="P186">
        <v>178.5</v>
      </c>
      <c r="Q186">
        <v>178.5</v>
      </c>
      <c r="S186">
        <v>8</v>
      </c>
      <c r="T186">
        <v>0.95</v>
      </c>
      <c r="V186">
        <v>3.98</v>
      </c>
      <c r="W186">
        <v>2.92</v>
      </c>
      <c r="X186">
        <v>1</v>
      </c>
      <c r="AA186">
        <v>30.8</v>
      </c>
      <c r="AB186">
        <v>3.61</v>
      </c>
      <c r="AD186">
        <v>6.61</v>
      </c>
      <c r="AF186">
        <v>0.87</v>
      </c>
      <c r="AI186">
        <v>22.4</v>
      </c>
      <c r="AK186">
        <v>0.4</v>
      </c>
      <c r="AQ186">
        <v>11.45</v>
      </c>
      <c r="AR186">
        <v>18</v>
      </c>
      <c r="AW186">
        <v>5.0999999999999996</v>
      </c>
      <c r="AX186">
        <v>5.0999999999999996</v>
      </c>
      <c r="AY186">
        <v>10</v>
      </c>
      <c r="BC186">
        <v>66.2</v>
      </c>
      <c r="BE186">
        <v>3.76</v>
      </c>
      <c r="BF186">
        <v>2.6</v>
      </c>
      <c r="BG186">
        <v>10</v>
      </c>
      <c r="BH186">
        <v>0.8</v>
      </c>
      <c r="BI186">
        <v>0.6</v>
      </c>
      <c r="BJ186">
        <v>0.6</v>
      </c>
      <c r="BL186">
        <v>8.33</v>
      </c>
      <c r="BM186">
        <v>0.95</v>
      </c>
      <c r="BO186">
        <v>0.38</v>
      </c>
      <c r="BP186">
        <v>2.19</v>
      </c>
      <c r="BQ186">
        <v>2.19</v>
      </c>
      <c r="BR186">
        <v>2.19</v>
      </c>
      <c r="BS186">
        <v>666</v>
      </c>
      <c r="BT186">
        <v>6.1</v>
      </c>
      <c r="BU186">
        <v>16.8</v>
      </c>
      <c r="BV186">
        <v>2.64</v>
      </c>
      <c r="BX186">
        <v>237</v>
      </c>
    </row>
    <row r="187" spans="1:76" x14ac:dyDescent="0.25">
      <c r="A187" t="s">
        <v>262</v>
      </c>
      <c r="B187" t="s">
        <v>119</v>
      </c>
      <c r="C187" t="s">
        <v>224</v>
      </c>
      <c r="D187" t="s">
        <v>225</v>
      </c>
      <c r="E187" s="61">
        <v>45251</v>
      </c>
      <c r="F187" s="61">
        <v>45288</v>
      </c>
      <c r="K187">
        <v>266</v>
      </c>
      <c r="P187">
        <v>122</v>
      </c>
      <c r="Q187">
        <v>122</v>
      </c>
      <c r="S187">
        <v>6</v>
      </c>
      <c r="T187">
        <v>0.92</v>
      </c>
      <c r="V187">
        <v>5.7</v>
      </c>
      <c r="W187">
        <v>3.48</v>
      </c>
      <c r="X187">
        <v>1.22</v>
      </c>
      <c r="AA187">
        <v>25</v>
      </c>
      <c r="AB187">
        <v>4.57</v>
      </c>
      <c r="AD187">
        <v>5.64</v>
      </c>
      <c r="AF187">
        <v>1.1000000000000001</v>
      </c>
      <c r="AI187">
        <v>14.2</v>
      </c>
      <c r="AK187">
        <v>0.62</v>
      </c>
      <c r="AQ187">
        <v>10.8</v>
      </c>
      <c r="AR187">
        <v>21.9</v>
      </c>
      <c r="AW187">
        <v>5.04</v>
      </c>
      <c r="AX187">
        <v>5.04</v>
      </c>
      <c r="AY187">
        <v>19.600000000000001</v>
      </c>
      <c r="BC187">
        <v>81.599999999999994</v>
      </c>
      <c r="BE187">
        <v>4.82</v>
      </c>
      <c r="BF187">
        <v>2.7</v>
      </c>
      <c r="BG187">
        <v>2.8</v>
      </c>
      <c r="BH187">
        <v>0.7</v>
      </c>
      <c r="BI187">
        <v>0.83</v>
      </c>
      <c r="BJ187">
        <v>0.83</v>
      </c>
      <c r="BL187">
        <v>7.63</v>
      </c>
      <c r="BM187">
        <v>0.85</v>
      </c>
      <c r="BO187">
        <v>0.6</v>
      </c>
      <c r="BP187">
        <v>2.66</v>
      </c>
      <c r="BQ187">
        <v>2.66</v>
      </c>
      <c r="BR187">
        <v>2.66</v>
      </c>
      <c r="BS187">
        <v>463</v>
      </c>
      <c r="BT187">
        <v>4</v>
      </c>
      <c r="BU187">
        <v>24.3</v>
      </c>
      <c r="BV187">
        <v>4.63</v>
      </c>
      <c r="BX187">
        <v>225</v>
      </c>
    </row>
    <row r="188" spans="1:76" x14ac:dyDescent="0.25">
      <c r="A188" t="s">
        <v>263</v>
      </c>
      <c r="B188" t="s">
        <v>119</v>
      </c>
      <c r="C188" t="s">
        <v>224</v>
      </c>
      <c r="D188" t="s">
        <v>225</v>
      </c>
      <c r="E188" s="61">
        <v>45251</v>
      </c>
      <c r="F188" s="61">
        <v>45288</v>
      </c>
      <c r="K188">
        <v>334</v>
      </c>
      <c r="P188">
        <v>62.7</v>
      </c>
      <c r="Q188">
        <v>62.7</v>
      </c>
      <c r="S188">
        <v>5</v>
      </c>
      <c r="T188">
        <v>1.22</v>
      </c>
      <c r="V188">
        <v>5.92</v>
      </c>
      <c r="W188">
        <v>3.52</v>
      </c>
      <c r="X188">
        <v>0.94</v>
      </c>
      <c r="AA188">
        <v>27.6</v>
      </c>
      <c r="AB188">
        <v>4.96</v>
      </c>
      <c r="AD188">
        <v>6.07</v>
      </c>
      <c r="AF188">
        <v>1.1299999999999999</v>
      </c>
      <c r="AI188">
        <v>14.5</v>
      </c>
      <c r="AK188">
        <v>0.57999999999999996</v>
      </c>
      <c r="AQ188">
        <v>10.6</v>
      </c>
      <c r="AR188">
        <v>18.899999999999999</v>
      </c>
      <c r="AW188">
        <v>4.38</v>
      </c>
      <c r="AX188">
        <v>4.38</v>
      </c>
      <c r="AY188">
        <v>15.4</v>
      </c>
      <c r="BC188">
        <v>77</v>
      </c>
      <c r="BE188">
        <v>4.1399999999999997</v>
      </c>
      <c r="BF188">
        <v>2.1</v>
      </c>
      <c r="BG188">
        <v>4.7</v>
      </c>
      <c r="BH188">
        <v>0.6</v>
      </c>
      <c r="BI188">
        <v>0.84</v>
      </c>
      <c r="BJ188">
        <v>0.84</v>
      </c>
      <c r="BL188">
        <v>7.45</v>
      </c>
      <c r="BM188">
        <v>0.86</v>
      </c>
      <c r="BO188">
        <v>0.59</v>
      </c>
      <c r="BP188">
        <v>2.2599999999999998</v>
      </c>
      <c r="BQ188">
        <v>2.2599999999999998</v>
      </c>
      <c r="BR188">
        <v>2.2599999999999998</v>
      </c>
      <c r="BS188">
        <v>388</v>
      </c>
      <c r="BT188">
        <v>3.6</v>
      </c>
      <c r="BU188">
        <v>24.7</v>
      </c>
      <c r="BV188">
        <v>4.05</v>
      </c>
      <c r="BX188">
        <v>227</v>
      </c>
    </row>
    <row r="189" spans="1:76" x14ac:dyDescent="0.25">
      <c r="A189" t="s">
        <v>264</v>
      </c>
      <c r="B189" t="s">
        <v>119</v>
      </c>
      <c r="C189" t="s">
        <v>224</v>
      </c>
      <c r="D189" t="s">
        <v>225</v>
      </c>
      <c r="E189" s="61">
        <v>45251</v>
      </c>
      <c r="F189" s="61">
        <v>45288</v>
      </c>
      <c r="K189">
        <v>252</v>
      </c>
      <c r="P189">
        <v>59</v>
      </c>
      <c r="Q189">
        <v>59</v>
      </c>
      <c r="S189">
        <v>6</v>
      </c>
      <c r="T189">
        <v>0.8</v>
      </c>
      <c r="V189">
        <v>4.76</v>
      </c>
      <c r="W189">
        <v>3.36</v>
      </c>
      <c r="X189">
        <v>1.1399999999999999</v>
      </c>
      <c r="AA189">
        <v>27.8</v>
      </c>
      <c r="AB189">
        <v>4.43</v>
      </c>
      <c r="AD189">
        <v>6.55</v>
      </c>
      <c r="AF189">
        <v>0.97</v>
      </c>
      <c r="AI189">
        <v>12.9</v>
      </c>
      <c r="AK189">
        <v>0.49</v>
      </c>
      <c r="AQ189">
        <v>11.05</v>
      </c>
      <c r="AR189">
        <v>16.600000000000001</v>
      </c>
      <c r="AW189">
        <v>4.0599999999999996</v>
      </c>
      <c r="AX189">
        <v>4.0599999999999996</v>
      </c>
      <c r="AY189">
        <v>12.8</v>
      </c>
      <c r="BC189">
        <v>68.8</v>
      </c>
      <c r="BE189">
        <v>4.2699999999999996</v>
      </c>
      <c r="BF189">
        <v>2.2999999999999998</v>
      </c>
      <c r="BG189">
        <v>3.2</v>
      </c>
      <c r="BH189">
        <v>0.8</v>
      </c>
      <c r="BI189">
        <v>0.67</v>
      </c>
      <c r="BJ189">
        <v>0.67</v>
      </c>
      <c r="BL189">
        <v>9.09</v>
      </c>
      <c r="BM189">
        <v>0.94</v>
      </c>
      <c r="BO189">
        <v>0.46</v>
      </c>
      <c r="BP189">
        <v>2.17</v>
      </c>
      <c r="BQ189">
        <v>2.17</v>
      </c>
      <c r="BR189">
        <v>2.17</v>
      </c>
      <c r="BS189">
        <v>403</v>
      </c>
      <c r="BT189">
        <v>5.0999999999999996</v>
      </c>
      <c r="BU189">
        <v>22</v>
      </c>
      <c r="BV189">
        <v>3.6</v>
      </c>
      <c r="BX189">
        <v>240</v>
      </c>
    </row>
    <row r="190" spans="1:76" x14ac:dyDescent="0.25">
      <c r="A190" t="s">
        <v>265</v>
      </c>
      <c r="B190" t="s">
        <v>119</v>
      </c>
      <c r="C190" t="s">
        <v>224</v>
      </c>
      <c r="D190" t="s">
        <v>225</v>
      </c>
      <c r="E190" s="61">
        <v>45251</v>
      </c>
      <c r="F190" s="61">
        <v>45288</v>
      </c>
      <c r="K190">
        <v>299</v>
      </c>
      <c r="P190">
        <v>49.5</v>
      </c>
      <c r="Q190">
        <v>49.5</v>
      </c>
      <c r="S190" t="s">
        <v>207</v>
      </c>
      <c r="T190">
        <v>0.99</v>
      </c>
      <c r="V190">
        <v>6.53</v>
      </c>
      <c r="W190">
        <v>3.89</v>
      </c>
      <c r="X190">
        <v>1.46</v>
      </c>
      <c r="AA190">
        <v>27.5</v>
      </c>
      <c r="AB190">
        <v>4.79</v>
      </c>
      <c r="AD190">
        <v>6.19</v>
      </c>
      <c r="AF190">
        <v>1.3</v>
      </c>
      <c r="AI190">
        <v>13.4</v>
      </c>
      <c r="AK190">
        <v>0.67</v>
      </c>
      <c r="AQ190">
        <v>11.45</v>
      </c>
      <c r="AR190">
        <v>17.399999999999999</v>
      </c>
      <c r="AW190">
        <v>3.96</v>
      </c>
      <c r="AX190">
        <v>3.96</v>
      </c>
      <c r="AY190">
        <v>14</v>
      </c>
      <c r="BC190">
        <v>71.599999999999994</v>
      </c>
      <c r="BE190">
        <v>4.9800000000000004</v>
      </c>
      <c r="BF190">
        <v>2.2000000000000002</v>
      </c>
      <c r="BG190">
        <v>4.5999999999999996</v>
      </c>
      <c r="BH190">
        <v>0.7</v>
      </c>
      <c r="BI190">
        <v>1</v>
      </c>
      <c r="BJ190">
        <v>1</v>
      </c>
      <c r="BL190">
        <v>8.9700000000000006</v>
      </c>
      <c r="BM190">
        <v>0.93</v>
      </c>
      <c r="BO190">
        <v>0.68</v>
      </c>
      <c r="BP190">
        <v>2.34</v>
      </c>
      <c r="BQ190">
        <v>2.34</v>
      </c>
      <c r="BR190">
        <v>2.34</v>
      </c>
      <c r="BS190">
        <v>474</v>
      </c>
      <c r="BT190">
        <v>2.8</v>
      </c>
      <c r="BU190">
        <v>26</v>
      </c>
      <c r="BV190">
        <v>4.76</v>
      </c>
      <c r="BX190">
        <v>223</v>
      </c>
    </row>
    <row r="191" spans="1:76" x14ac:dyDescent="0.25">
      <c r="A191" t="s">
        <v>266</v>
      </c>
      <c r="B191" t="s">
        <v>119</v>
      </c>
      <c r="C191" t="s">
        <v>224</v>
      </c>
      <c r="D191" t="s">
        <v>225</v>
      </c>
      <c r="E191" s="61">
        <v>45251</v>
      </c>
      <c r="F191" s="61">
        <v>45288</v>
      </c>
      <c r="K191">
        <v>103.5</v>
      </c>
      <c r="P191">
        <v>28.5</v>
      </c>
      <c r="Q191">
        <v>28.5</v>
      </c>
      <c r="S191">
        <v>7</v>
      </c>
      <c r="T191">
        <v>1.0900000000000001</v>
      </c>
      <c r="V191">
        <v>6.04</v>
      </c>
      <c r="W191">
        <v>3.54</v>
      </c>
      <c r="X191">
        <v>1.29</v>
      </c>
      <c r="AA191">
        <v>30.4</v>
      </c>
      <c r="AB191">
        <v>4.74</v>
      </c>
      <c r="AD191">
        <v>6.1</v>
      </c>
      <c r="AF191">
        <v>1.18</v>
      </c>
      <c r="AI191">
        <v>16.600000000000001</v>
      </c>
      <c r="AK191">
        <v>0.6</v>
      </c>
      <c r="AQ191">
        <v>10.9</v>
      </c>
      <c r="AR191">
        <v>19.7</v>
      </c>
      <c r="AW191">
        <v>4.6900000000000004</v>
      </c>
      <c r="AX191">
        <v>4.6900000000000004</v>
      </c>
      <c r="AY191">
        <v>17.399999999999999</v>
      </c>
      <c r="BC191">
        <v>69.5</v>
      </c>
      <c r="BE191">
        <v>5.23</v>
      </c>
      <c r="BF191">
        <v>1.7</v>
      </c>
      <c r="BG191">
        <v>9.5</v>
      </c>
      <c r="BH191">
        <v>0.7</v>
      </c>
      <c r="BI191">
        <v>0.83</v>
      </c>
      <c r="BJ191">
        <v>0.83</v>
      </c>
      <c r="BL191">
        <v>8.2200000000000006</v>
      </c>
      <c r="BM191">
        <v>0.94</v>
      </c>
      <c r="BO191">
        <v>0.61</v>
      </c>
      <c r="BP191">
        <v>2.2200000000000002</v>
      </c>
      <c r="BQ191">
        <v>2.2200000000000002</v>
      </c>
      <c r="BR191">
        <v>2.2200000000000002</v>
      </c>
      <c r="BS191">
        <v>546</v>
      </c>
      <c r="BT191">
        <v>1.9</v>
      </c>
      <c r="BU191">
        <v>25.1</v>
      </c>
      <c r="BV191">
        <v>3.83</v>
      </c>
      <c r="BX191">
        <v>220</v>
      </c>
    </row>
    <row r="192" spans="1:76" x14ac:dyDescent="0.25">
      <c r="A192" t="s">
        <v>267</v>
      </c>
      <c r="B192" t="s">
        <v>119</v>
      </c>
      <c r="C192" t="s">
        <v>224</v>
      </c>
      <c r="D192" t="s">
        <v>225</v>
      </c>
      <c r="E192" s="61">
        <v>45251</v>
      </c>
      <c r="F192" s="61">
        <v>45288</v>
      </c>
      <c r="K192">
        <v>84.3</v>
      </c>
      <c r="P192">
        <v>111.5</v>
      </c>
      <c r="Q192">
        <v>111.5</v>
      </c>
      <c r="S192">
        <v>6</v>
      </c>
      <c r="T192">
        <v>1.44</v>
      </c>
      <c r="V192">
        <v>21.7</v>
      </c>
      <c r="W192">
        <v>11.1</v>
      </c>
      <c r="X192">
        <v>6</v>
      </c>
      <c r="AA192">
        <v>29.8</v>
      </c>
      <c r="AB192">
        <v>22</v>
      </c>
      <c r="AD192">
        <v>6.52</v>
      </c>
      <c r="AF192">
        <v>4.0999999999999996</v>
      </c>
      <c r="AI192">
        <v>106.5</v>
      </c>
      <c r="AK192">
        <v>1.58</v>
      </c>
      <c r="AQ192">
        <v>11.35</v>
      </c>
      <c r="AR192">
        <v>131.5</v>
      </c>
      <c r="AW192">
        <v>33.200000000000003</v>
      </c>
      <c r="AX192">
        <v>33.200000000000003</v>
      </c>
      <c r="AY192">
        <v>17.2</v>
      </c>
      <c r="BC192">
        <v>83</v>
      </c>
      <c r="BE192">
        <v>28.3</v>
      </c>
      <c r="BF192">
        <v>2.6</v>
      </c>
      <c r="BG192">
        <v>13.1</v>
      </c>
      <c r="BH192">
        <v>0.8</v>
      </c>
      <c r="BI192">
        <v>3.41</v>
      </c>
      <c r="BJ192">
        <v>3.41</v>
      </c>
      <c r="BL192">
        <v>8.6199999999999992</v>
      </c>
      <c r="BM192">
        <v>1</v>
      </c>
      <c r="BO192">
        <v>1.57</v>
      </c>
      <c r="BP192">
        <v>2.14</v>
      </c>
      <c r="BQ192">
        <v>2.14</v>
      </c>
      <c r="BR192">
        <v>2.14</v>
      </c>
      <c r="BS192">
        <v>468</v>
      </c>
      <c r="BT192">
        <v>2.2999999999999998</v>
      </c>
      <c r="BU192">
        <v>106.5</v>
      </c>
      <c r="BV192">
        <v>10.35</v>
      </c>
      <c r="BX192">
        <v>226</v>
      </c>
    </row>
    <row r="193" spans="1:76" x14ac:dyDescent="0.25">
      <c r="A193" t="s">
        <v>268</v>
      </c>
      <c r="B193" t="s">
        <v>119</v>
      </c>
      <c r="C193" t="s">
        <v>224</v>
      </c>
      <c r="D193" t="s">
        <v>225</v>
      </c>
      <c r="E193" s="61">
        <v>45251</v>
      </c>
      <c r="F193" s="61">
        <v>45288</v>
      </c>
      <c r="K193">
        <v>71.3</v>
      </c>
      <c r="P193">
        <v>98.4</v>
      </c>
      <c r="Q193">
        <v>98.4</v>
      </c>
      <c r="S193" t="s">
        <v>207</v>
      </c>
      <c r="T193">
        <v>1.18</v>
      </c>
      <c r="V193">
        <v>18.649999999999999</v>
      </c>
      <c r="W193">
        <v>9.7200000000000006</v>
      </c>
      <c r="X193">
        <v>5.94</v>
      </c>
      <c r="AA193">
        <v>28.5</v>
      </c>
      <c r="AB193">
        <v>22.3</v>
      </c>
      <c r="AD193">
        <v>6.45</v>
      </c>
      <c r="AF193">
        <v>3.52</v>
      </c>
      <c r="AI193">
        <v>110.5</v>
      </c>
      <c r="AK193">
        <v>1.2</v>
      </c>
      <c r="AQ193">
        <v>11.45</v>
      </c>
      <c r="AR193">
        <v>136.5</v>
      </c>
      <c r="AW193">
        <v>34.4</v>
      </c>
      <c r="AX193">
        <v>34.4</v>
      </c>
      <c r="AY193">
        <v>14.6</v>
      </c>
      <c r="BC193">
        <v>68.599999999999994</v>
      </c>
      <c r="BE193">
        <v>29</v>
      </c>
      <c r="BF193">
        <v>2.4</v>
      </c>
      <c r="BG193">
        <v>11.6</v>
      </c>
      <c r="BH193">
        <v>0.7</v>
      </c>
      <c r="BI193">
        <v>3.28</v>
      </c>
      <c r="BJ193">
        <v>3.28</v>
      </c>
      <c r="BL193">
        <v>8.82</v>
      </c>
      <c r="BM193">
        <v>0.99</v>
      </c>
      <c r="BO193">
        <v>1.44</v>
      </c>
      <c r="BP193">
        <v>2.2999999999999998</v>
      </c>
      <c r="BQ193">
        <v>2.2999999999999998</v>
      </c>
      <c r="BR193">
        <v>2.2999999999999998</v>
      </c>
      <c r="BS193">
        <v>445</v>
      </c>
      <c r="BT193">
        <v>1.8</v>
      </c>
      <c r="BU193">
        <v>82.1</v>
      </c>
      <c r="BV193">
        <v>8.85</v>
      </c>
      <c r="BX193">
        <v>227</v>
      </c>
    </row>
    <row r="194" spans="1:76" x14ac:dyDescent="0.25">
      <c r="A194" t="s">
        <v>269</v>
      </c>
      <c r="B194" t="s">
        <v>119</v>
      </c>
      <c r="C194" t="s">
        <v>224</v>
      </c>
      <c r="D194" t="s">
        <v>225</v>
      </c>
      <c r="E194" s="61">
        <v>45251</v>
      </c>
      <c r="F194" s="61">
        <v>45288</v>
      </c>
      <c r="K194">
        <v>74.5</v>
      </c>
      <c r="P194">
        <v>65</v>
      </c>
      <c r="Q194">
        <v>65</v>
      </c>
      <c r="S194" t="s">
        <v>207</v>
      </c>
      <c r="T194">
        <v>1.04</v>
      </c>
      <c r="V194">
        <v>12.15</v>
      </c>
      <c r="W194">
        <v>6.56</v>
      </c>
      <c r="X194">
        <v>3.54</v>
      </c>
      <c r="AA194">
        <v>29.8</v>
      </c>
      <c r="AB194">
        <v>13.05</v>
      </c>
      <c r="AD194">
        <v>7.04</v>
      </c>
      <c r="AF194">
        <v>2.35</v>
      </c>
      <c r="AI194">
        <v>59.2</v>
      </c>
      <c r="AK194">
        <v>0.85</v>
      </c>
      <c r="AQ194">
        <v>13.1</v>
      </c>
      <c r="AR194">
        <v>72.5</v>
      </c>
      <c r="AW194">
        <v>17.649999999999999</v>
      </c>
      <c r="AX194">
        <v>17.649999999999999</v>
      </c>
      <c r="AY194">
        <v>13.4</v>
      </c>
      <c r="BC194">
        <v>74.5</v>
      </c>
      <c r="BE194">
        <v>15.3</v>
      </c>
      <c r="BF194">
        <v>2.2999999999999998</v>
      </c>
      <c r="BG194">
        <v>9.6</v>
      </c>
      <c r="BH194">
        <v>0.8</v>
      </c>
      <c r="BI194">
        <v>1.98</v>
      </c>
      <c r="BJ194">
        <v>1.98</v>
      </c>
      <c r="BL194">
        <v>9.3699999999999992</v>
      </c>
      <c r="BM194">
        <v>1.08</v>
      </c>
      <c r="BO194">
        <v>0.91</v>
      </c>
      <c r="BP194">
        <v>2.3199999999999998</v>
      </c>
      <c r="BQ194">
        <v>2.3199999999999998</v>
      </c>
      <c r="BR194">
        <v>2.3199999999999998</v>
      </c>
      <c r="BS194">
        <v>500</v>
      </c>
      <c r="BT194">
        <v>2.4</v>
      </c>
      <c r="BU194">
        <v>54.2</v>
      </c>
      <c r="BV194">
        <v>6.11</v>
      </c>
      <c r="BX194">
        <v>255</v>
      </c>
    </row>
    <row r="195" spans="1:76" x14ac:dyDescent="0.25">
      <c r="A195" t="s">
        <v>270</v>
      </c>
      <c r="B195" t="s">
        <v>119</v>
      </c>
      <c r="C195" t="s">
        <v>224</v>
      </c>
      <c r="D195" t="s">
        <v>225</v>
      </c>
      <c r="E195" s="61">
        <v>45251</v>
      </c>
      <c r="F195" s="61">
        <v>45288</v>
      </c>
      <c r="K195">
        <v>46</v>
      </c>
      <c r="P195">
        <v>45.4</v>
      </c>
      <c r="Q195">
        <v>45.4</v>
      </c>
      <c r="S195" t="s">
        <v>207</v>
      </c>
      <c r="T195">
        <v>0.96</v>
      </c>
      <c r="V195">
        <v>10.35</v>
      </c>
      <c r="W195">
        <v>5.98</v>
      </c>
      <c r="X195">
        <v>2.31</v>
      </c>
      <c r="AA195">
        <v>31.6</v>
      </c>
      <c r="AB195">
        <v>9.86</v>
      </c>
      <c r="AD195">
        <v>7.18</v>
      </c>
      <c r="AF195">
        <v>2.14</v>
      </c>
      <c r="AI195">
        <v>42.5</v>
      </c>
      <c r="AK195">
        <v>0.83</v>
      </c>
      <c r="AQ195">
        <v>13.2</v>
      </c>
      <c r="AR195">
        <v>50.8</v>
      </c>
      <c r="AW195">
        <v>12.3</v>
      </c>
      <c r="AX195">
        <v>12.3</v>
      </c>
      <c r="AY195">
        <v>11.1</v>
      </c>
      <c r="BC195">
        <v>79</v>
      </c>
      <c r="BE195">
        <v>10.7</v>
      </c>
      <c r="BF195">
        <v>2.7</v>
      </c>
      <c r="BG195">
        <v>9.8000000000000007</v>
      </c>
      <c r="BH195">
        <v>0.9</v>
      </c>
      <c r="BI195">
        <v>1.48</v>
      </c>
      <c r="BJ195">
        <v>1.48</v>
      </c>
      <c r="BL195">
        <v>9.6300000000000008</v>
      </c>
      <c r="BM195">
        <v>1.0900000000000001</v>
      </c>
      <c r="BO195">
        <v>0.92</v>
      </c>
      <c r="BP195">
        <v>2.2400000000000002</v>
      </c>
      <c r="BQ195">
        <v>2.2400000000000002</v>
      </c>
      <c r="BR195">
        <v>2.2400000000000002</v>
      </c>
      <c r="BS195">
        <v>502</v>
      </c>
      <c r="BT195">
        <v>2.1</v>
      </c>
      <c r="BU195">
        <v>51.6</v>
      </c>
      <c r="BV195">
        <v>5.76</v>
      </c>
      <c r="BX195">
        <v>264</v>
      </c>
    </row>
    <row r="196" spans="1:76" x14ac:dyDescent="0.25">
      <c r="A196" t="s">
        <v>271</v>
      </c>
      <c r="B196" t="s">
        <v>119</v>
      </c>
      <c r="C196" t="s">
        <v>224</v>
      </c>
      <c r="D196" t="s">
        <v>225</v>
      </c>
      <c r="E196" s="61">
        <v>45251</v>
      </c>
      <c r="F196" s="61">
        <v>45288</v>
      </c>
      <c r="K196">
        <v>56.7</v>
      </c>
      <c r="P196">
        <v>52</v>
      </c>
      <c r="Q196">
        <v>52</v>
      </c>
      <c r="S196">
        <v>5</v>
      </c>
      <c r="T196">
        <v>0.98</v>
      </c>
      <c r="V196">
        <v>12.05</v>
      </c>
      <c r="W196">
        <v>6.95</v>
      </c>
      <c r="X196">
        <v>3.27</v>
      </c>
      <c r="AA196">
        <v>30.4</v>
      </c>
      <c r="AB196">
        <v>12.9</v>
      </c>
      <c r="AD196">
        <v>7.69</v>
      </c>
      <c r="AF196">
        <v>2.41</v>
      </c>
      <c r="AI196">
        <v>59.3</v>
      </c>
      <c r="AK196">
        <v>0.91</v>
      </c>
      <c r="AQ196">
        <v>13.4</v>
      </c>
      <c r="AR196">
        <v>68.400000000000006</v>
      </c>
      <c r="AW196">
        <v>17.100000000000001</v>
      </c>
      <c r="AX196">
        <v>17.100000000000001</v>
      </c>
      <c r="AY196">
        <v>13.2</v>
      </c>
      <c r="BC196">
        <v>82</v>
      </c>
      <c r="BE196">
        <v>15</v>
      </c>
      <c r="BF196">
        <v>2.4</v>
      </c>
      <c r="BG196">
        <v>11.8</v>
      </c>
      <c r="BH196">
        <v>0.9</v>
      </c>
      <c r="BI196">
        <v>2.0099999999999998</v>
      </c>
      <c r="BJ196">
        <v>2.0099999999999998</v>
      </c>
      <c r="BL196">
        <v>9.11</v>
      </c>
      <c r="BM196">
        <v>1.08</v>
      </c>
      <c r="BO196">
        <v>1.06</v>
      </c>
      <c r="BP196">
        <v>2.23</v>
      </c>
      <c r="BQ196">
        <v>2.23</v>
      </c>
      <c r="BR196">
        <v>2.23</v>
      </c>
      <c r="BS196">
        <v>487</v>
      </c>
      <c r="BT196">
        <v>2.4</v>
      </c>
      <c r="BU196">
        <v>61.8</v>
      </c>
      <c r="BV196">
        <v>6.65</v>
      </c>
      <c r="BX196">
        <v>264</v>
      </c>
    </row>
    <row r="197" spans="1:76" x14ac:dyDescent="0.25">
      <c r="A197" t="s">
        <v>272</v>
      </c>
      <c r="B197" t="s">
        <v>119</v>
      </c>
      <c r="C197" t="s">
        <v>224</v>
      </c>
      <c r="D197" t="s">
        <v>225</v>
      </c>
      <c r="E197" s="61">
        <v>45251</v>
      </c>
      <c r="F197" s="61">
        <v>45288</v>
      </c>
      <c r="K197">
        <v>55.3</v>
      </c>
      <c r="P197">
        <v>94.7</v>
      </c>
      <c r="Q197">
        <v>94.7</v>
      </c>
      <c r="S197" t="s">
        <v>207</v>
      </c>
      <c r="T197">
        <v>0.72</v>
      </c>
      <c r="V197">
        <v>18</v>
      </c>
      <c r="W197">
        <v>8.9</v>
      </c>
      <c r="X197">
        <v>5.89</v>
      </c>
      <c r="AA197">
        <v>31.9</v>
      </c>
      <c r="AB197">
        <v>22</v>
      </c>
      <c r="AD197">
        <v>7.77</v>
      </c>
      <c r="AF197">
        <v>3.3</v>
      </c>
      <c r="AI197">
        <v>112.5</v>
      </c>
      <c r="AK197">
        <v>0.98</v>
      </c>
      <c r="AQ197">
        <v>14.4</v>
      </c>
      <c r="AR197">
        <v>136.5</v>
      </c>
      <c r="AW197">
        <v>32.799999999999997</v>
      </c>
      <c r="AX197">
        <v>32.799999999999997</v>
      </c>
      <c r="AY197">
        <v>12.2</v>
      </c>
      <c r="BC197">
        <v>87.3</v>
      </c>
      <c r="BE197">
        <v>29.7</v>
      </c>
      <c r="BF197">
        <v>2.9</v>
      </c>
      <c r="BG197">
        <v>11.2</v>
      </c>
      <c r="BH197">
        <v>0.9</v>
      </c>
      <c r="BI197">
        <v>3.18</v>
      </c>
      <c r="BJ197">
        <v>3.18</v>
      </c>
      <c r="BL197">
        <v>9.69</v>
      </c>
      <c r="BM197">
        <v>1.1299999999999999</v>
      </c>
      <c r="BO197">
        <v>1.22</v>
      </c>
      <c r="BP197">
        <v>2.5</v>
      </c>
      <c r="BQ197">
        <v>2.5</v>
      </c>
      <c r="BR197">
        <v>2.5</v>
      </c>
      <c r="BS197">
        <v>505</v>
      </c>
      <c r="BT197">
        <v>2.5</v>
      </c>
      <c r="BU197">
        <v>74.7</v>
      </c>
      <c r="BV197">
        <v>7.73</v>
      </c>
      <c r="BX197">
        <v>278</v>
      </c>
    </row>
    <row r="198" spans="1:76" x14ac:dyDescent="0.25">
      <c r="A198" t="s">
        <v>629</v>
      </c>
      <c r="B198" t="s">
        <v>119</v>
      </c>
      <c r="C198" t="s">
        <v>630</v>
      </c>
      <c r="D198" t="s">
        <v>631</v>
      </c>
      <c r="E198" s="61">
        <v>45275</v>
      </c>
      <c r="F198" s="61">
        <v>45291</v>
      </c>
      <c r="K198">
        <v>130</v>
      </c>
      <c r="P198">
        <v>31.7</v>
      </c>
      <c r="Q198">
        <v>31.7</v>
      </c>
      <c r="S198">
        <v>52</v>
      </c>
      <c r="T198">
        <v>2.2599999999999998</v>
      </c>
      <c r="V198">
        <v>3.6</v>
      </c>
      <c r="W198">
        <v>2.25</v>
      </c>
      <c r="X198">
        <v>0.8</v>
      </c>
      <c r="AA198">
        <v>22.6</v>
      </c>
      <c r="AB198">
        <v>3.13</v>
      </c>
      <c r="AD198">
        <v>7.59</v>
      </c>
      <c r="AF198">
        <v>0.8</v>
      </c>
      <c r="AI198">
        <v>15.6</v>
      </c>
      <c r="AK198">
        <v>0.31</v>
      </c>
      <c r="AQ198">
        <v>11.85</v>
      </c>
      <c r="AR198">
        <v>15.4</v>
      </c>
      <c r="AW198">
        <v>3.98</v>
      </c>
      <c r="AX198">
        <v>3.98</v>
      </c>
      <c r="AY198">
        <v>20.7</v>
      </c>
      <c r="BC198">
        <v>42.6</v>
      </c>
      <c r="BE198">
        <v>2.74</v>
      </c>
      <c r="BF198">
        <v>2.4</v>
      </c>
      <c r="BG198">
        <v>16.8</v>
      </c>
      <c r="BH198">
        <v>0.8</v>
      </c>
      <c r="BI198">
        <v>0.56000000000000005</v>
      </c>
      <c r="BJ198">
        <v>0.56000000000000005</v>
      </c>
      <c r="BL198">
        <v>9.14</v>
      </c>
      <c r="BM198">
        <v>0.85</v>
      </c>
      <c r="BO198">
        <v>0.3</v>
      </c>
      <c r="BP198">
        <v>1.98</v>
      </c>
      <c r="BQ198">
        <v>1.98</v>
      </c>
      <c r="BR198">
        <v>1.98</v>
      </c>
      <c r="BS198">
        <v>572</v>
      </c>
      <c r="BT198">
        <v>2</v>
      </c>
      <c r="BU198">
        <v>18</v>
      </c>
      <c r="BV198">
        <v>2.33</v>
      </c>
      <c r="BX198">
        <v>272</v>
      </c>
    </row>
    <row r="199" spans="1:76" x14ac:dyDescent="0.25">
      <c r="A199" t="s">
        <v>632</v>
      </c>
      <c r="B199" t="s">
        <v>119</v>
      </c>
      <c r="C199" t="s">
        <v>630</v>
      </c>
      <c r="D199" t="s">
        <v>631</v>
      </c>
      <c r="E199" s="61">
        <v>45275</v>
      </c>
      <c r="F199" s="61">
        <v>45291</v>
      </c>
      <c r="K199">
        <v>275</v>
      </c>
      <c r="P199">
        <v>24.1</v>
      </c>
      <c r="Q199">
        <v>24.1</v>
      </c>
      <c r="S199">
        <v>20</v>
      </c>
      <c r="T199">
        <v>1.84</v>
      </c>
      <c r="V199">
        <v>2.94</v>
      </c>
      <c r="W199">
        <v>1.9</v>
      </c>
      <c r="X199">
        <v>0.65</v>
      </c>
      <c r="AA199">
        <v>23.5</v>
      </c>
      <c r="AB199">
        <v>2.72</v>
      </c>
      <c r="AD199">
        <v>5.31</v>
      </c>
      <c r="AF199">
        <v>0.61</v>
      </c>
      <c r="AI199">
        <v>10.8</v>
      </c>
      <c r="AK199">
        <v>0.27</v>
      </c>
      <c r="AQ199">
        <v>9.5</v>
      </c>
      <c r="AR199">
        <v>10.4</v>
      </c>
      <c r="AW199">
        <v>2.65</v>
      </c>
      <c r="AX199">
        <v>2.65</v>
      </c>
      <c r="AY199">
        <v>25.3</v>
      </c>
      <c r="BC199">
        <v>41.8</v>
      </c>
      <c r="BE199">
        <v>2.63</v>
      </c>
      <c r="BF199">
        <v>1.6</v>
      </c>
      <c r="BG199">
        <v>56.4</v>
      </c>
      <c r="BH199">
        <v>0.7</v>
      </c>
      <c r="BI199">
        <v>0.42</v>
      </c>
      <c r="BJ199">
        <v>0.42</v>
      </c>
      <c r="BL199">
        <v>5.93</v>
      </c>
      <c r="BM199">
        <v>0.71</v>
      </c>
      <c r="BO199">
        <v>0.24</v>
      </c>
      <c r="BP199">
        <v>1.6</v>
      </c>
      <c r="BQ199">
        <v>1.6</v>
      </c>
      <c r="BR199">
        <v>1.6</v>
      </c>
      <c r="BS199">
        <v>326</v>
      </c>
      <c r="BT199">
        <v>1.6</v>
      </c>
      <c r="BU199">
        <v>15.2</v>
      </c>
      <c r="BV199">
        <v>1.9</v>
      </c>
      <c r="BX199">
        <v>191</v>
      </c>
    </row>
    <row r="200" spans="1:76" x14ac:dyDescent="0.25">
      <c r="A200" t="s">
        <v>633</v>
      </c>
      <c r="B200" t="s">
        <v>119</v>
      </c>
      <c r="C200" t="s">
        <v>630</v>
      </c>
      <c r="D200" t="s">
        <v>631</v>
      </c>
      <c r="E200" s="61">
        <v>45275</v>
      </c>
      <c r="F200" s="61">
        <v>45291</v>
      </c>
      <c r="K200">
        <v>244</v>
      </c>
      <c r="P200">
        <v>25.1</v>
      </c>
      <c r="Q200">
        <v>25.1</v>
      </c>
      <c r="S200">
        <v>9</v>
      </c>
      <c r="T200">
        <v>1.29</v>
      </c>
      <c r="V200">
        <v>4.33</v>
      </c>
      <c r="W200">
        <v>2.79</v>
      </c>
      <c r="X200">
        <v>0.81</v>
      </c>
      <c r="AA200">
        <v>20.6</v>
      </c>
      <c r="AB200">
        <v>3.64</v>
      </c>
      <c r="AD200">
        <v>3.14</v>
      </c>
      <c r="AF200">
        <v>0.98</v>
      </c>
      <c r="AI200">
        <v>14.2</v>
      </c>
      <c r="AK200">
        <v>0.37</v>
      </c>
      <c r="AQ200">
        <v>5.84</v>
      </c>
      <c r="AR200">
        <v>12.8</v>
      </c>
      <c r="AW200">
        <v>3.35</v>
      </c>
      <c r="AX200">
        <v>3.35</v>
      </c>
      <c r="AY200">
        <v>32.4</v>
      </c>
      <c r="BC200">
        <v>46.1</v>
      </c>
      <c r="BE200">
        <v>3.48</v>
      </c>
      <c r="BF200">
        <v>1.2</v>
      </c>
      <c r="BG200">
        <v>125.5</v>
      </c>
      <c r="BH200">
        <v>0.4</v>
      </c>
      <c r="BI200">
        <v>0.71</v>
      </c>
      <c r="BJ200">
        <v>0.71</v>
      </c>
      <c r="BL200">
        <v>4.13</v>
      </c>
      <c r="BM200">
        <v>0.5</v>
      </c>
      <c r="BO200">
        <v>0.39</v>
      </c>
      <c r="BP200">
        <v>1.1200000000000001</v>
      </c>
      <c r="BQ200">
        <v>1.1200000000000001</v>
      </c>
      <c r="BR200">
        <v>1.1200000000000001</v>
      </c>
      <c r="BS200">
        <v>244</v>
      </c>
      <c r="BT200">
        <v>2.2999999999999998</v>
      </c>
      <c r="BU200">
        <v>29.1</v>
      </c>
      <c r="BV200">
        <v>2.85</v>
      </c>
      <c r="BX200">
        <v>118</v>
      </c>
    </row>
    <row r="201" spans="1:76" x14ac:dyDescent="0.25">
      <c r="A201" t="s">
        <v>634</v>
      </c>
      <c r="B201" t="s">
        <v>119</v>
      </c>
      <c r="C201" t="s">
        <v>630</v>
      </c>
      <c r="D201" t="s">
        <v>631</v>
      </c>
      <c r="E201" s="61">
        <v>45275</v>
      </c>
      <c r="F201" s="61">
        <v>45291</v>
      </c>
      <c r="K201">
        <v>191.5</v>
      </c>
      <c r="P201">
        <v>23</v>
      </c>
      <c r="Q201">
        <v>23</v>
      </c>
      <c r="S201">
        <v>13</v>
      </c>
      <c r="T201">
        <v>0.98</v>
      </c>
      <c r="V201">
        <v>3.88</v>
      </c>
      <c r="W201">
        <v>2.33</v>
      </c>
      <c r="X201">
        <v>0.85</v>
      </c>
      <c r="AA201">
        <v>16.8</v>
      </c>
      <c r="AB201">
        <v>3.39</v>
      </c>
      <c r="AD201">
        <v>2.58</v>
      </c>
      <c r="AF201">
        <v>0.76</v>
      </c>
      <c r="AI201">
        <v>11.6</v>
      </c>
      <c r="AK201">
        <v>0.37</v>
      </c>
      <c r="AQ201">
        <v>4.71</v>
      </c>
      <c r="AR201">
        <v>12.6</v>
      </c>
      <c r="AW201">
        <v>2.92</v>
      </c>
      <c r="AX201">
        <v>2.92</v>
      </c>
      <c r="AY201">
        <v>33.200000000000003</v>
      </c>
      <c r="BC201">
        <v>47.3</v>
      </c>
      <c r="BE201">
        <v>3.31</v>
      </c>
      <c r="BF201">
        <v>0.9</v>
      </c>
      <c r="BG201">
        <v>130.5</v>
      </c>
      <c r="BH201">
        <v>0.3</v>
      </c>
      <c r="BI201">
        <v>0.57999999999999996</v>
      </c>
      <c r="BJ201">
        <v>0.57999999999999996</v>
      </c>
      <c r="BL201">
        <v>3.33</v>
      </c>
      <c r="BM201">
        <v>0.41</v>
      </c>
      <c r="BO201">
        <v>0.33</v>
      </c>
      <c r="BP201">
        <v>0.92</v>
      </c>
      <c r="BQ201">
        <v>0.92</v>
      </c>
      <c r="BR201">
        <v>0.92</v>
      </c>
      <c r="BS201">
        <v>249</v>
      </c>
      <c r="BT201">
        <v>2.5</v>
      </c>
      <c r="BU201">
        <v>21.7</v>
      </c>
      <c r="BV201">
        <v>2.5499999999999998</v>
      </c>
      <c r="BX201">
        <v>94</v>
      </c>
    </row>
    <row r="202" spans="1:76" x14ac:dyDescent="0.25">
      <c r="A202" t="s">
        <v>635</v>
      </c>
      <c r="B202" t="s">
        <v>119</v>
      </c>
      <c r="C202" t="s">
        <v>630</v>
      </c>
      <c r="D202" t="s">
        <v>631</v>
      </c>
      <c r="E202" s="61">
        <v>45275</v>
      </c>
      <c r="F202" s="61">
        <v>45291</v>
      </c>
      <c r="K202">
        <v>218</v>
      </c>
      <c r="P202">
        <v>23.3</v>
      </c>
      <c r="Q202">
        <v>23.3</v>
      </c>
      <c r="S202">
        <v>27</v>
      </c>
      <c r="T202">
        <v>2.4900000000000002</v>
      </c>
      <c r="V202">
        <v>2.5299999999999998</v>
      </c>
      <c r="W202">
        <v>1.54</v>
      </c>
      <c r="X202">
        <v>0.59</v>
      </c>
      <c r="AA202">
        <v>24.6</v>
      </c>
      <c r="AB202">
        <v>2.25</v>
      </c>
      <c r="AD202">
        <v>6.25</v>
      </c>
      <c r="AF202">
        <v>0.52</v>
      </c>
      <c r="AI202">
        <v>11.4</v>
      </c>
      <c r="AK202">
        <v>0.23</v>
      </c>
      <c r="AQ202">
        <v>11.15</v>
      </c>
      <c r="AR202">
        <v>10.4</v>
      </c>
      <c r="AW202">
        <v>2.72</v>
      </c>
      <c r="AX202">
        <v>2.72</v>
      </c>
      <c r="AY202">
        <v>26.4</v>
      </c>
      <c r="BC202">
        <v>49.8</v>
      </c>
      <c r="BE202">
        <v>2.25</v>
      </c>
      <c r="BF202">
        <v>2.4</v>
      </c>
      <c r="BG202">
        <v>19.100000000000001</v>
      </c>
      <c r="BH202">
        <v>0.7</v>
      </c>
      <c r="BI202">
        <v>0.4</v>
      </c>
      <c r="BJ202">
        <v>0.4</v>
      </c>
      <c r="BL202">
        <v>7.67</v>
      </c>
      <c r="BM202">
        <v>0.8</v>
      </c>
      <c r="BO202">
        <v>0.26</v>
      </c>
      <c r="BP202">
        <v>1.97</v>
      </c>
      <c r="BQ202">
        <v>1.97</v>
      </c>
      <c r="BR202">
        <v>1.97</v>
      </c>
      <c r="BS202">
        <v>413</v>
      </c>
      <c r="BT202">
        <v>1.6</v>
      </c>
      <c r="BU202">
        <v>12.3</v>
      </c>
      <c r="BV202">
        <v>1.77</v>
      </c>
      <c r="BX202">
        <v>222</v>
      </c>
    </row>
    <row r="203" spans="1:76" x14ac:dyDescent="0.25">
      <c r="A203" t="s">
        <v>636</v>
      </c>
      <c r="B203" t="s">
        <v>119</v>
      </c>
      <c r="C203" t="s">
        <v>630</v>
      </c>
      <c r="D203" t="s">
        <v>631</v>
      </c>
      <c r="E203" s="61">
        <v>45275</v>
      </c>
      <c r="F203" s="61">
        <v>45291</v>
      </c>
      <c r="K203">
        <v>294</v>
      </c>
      <c r="P203">
        <v>66.599999999999994</v>
      </c>
      <c r="Q203">
        <v>66.599999999999994</v>
      </c>
      <c r="S203">
        <v>7</v>
      </c>
      <c r="T203">
        <v>2.21</v>
      </c>
      <c r="V203">
        <v>4.53</v>
      </c>
      <c r="W203">
        <v>2.96</v>
      </c>
      <c r="X203">
        <v>1.04</v>
      </c>
      <c r="AA203">
        <v>23.5</v>
      </c>
      <c r="AB203">
        <v>4.2699999999999996</v>
      </c>
      <c r="AD203">
        <v>3.23</v>
      </c>
      <c r="AF203">
        <v>0.99</v>
      </c>
      <c r="AI203">
        <v>16.8</v>
      </c>
      <c r="AK203">
        <v>0.48</v>
      </c>
      <c r="AQ203">
        <v>5.65</v>
      </c>
      <c r="AR203">
        <v>18.2</v>
      </c>
      <c r="AW203">
        <v>4.72</v>
      </c>
      <c r="AX203">
        <v>4.72</v>
      </c>
      <c r="AY203">
        <v>15.9</v>
      </c>
      <c r="BC203">
        <v>64.099999999999994</v>
      </c>
      <c r="BE203">
        <v>3.75</v>
      </c>
      <c r="BF203">
        <v>1.8</v>
      </c>
      <c r="BG203">
        <v>12.8</v>
      </c>
      <c r="BH203">
        <v>0.4</v>
      </c>
      <c r="BI203">
        <v>0.67</v>
      </c>
      <c r="BJ203">
        <v>0.67</v>
      </c>
      <c r="BL203">
        <v>4.79</v>
      </c>
      <c r="BM203">
        <v>0.5</v>
      </c>
      <c r="BO203">
        <v>0.51</v>
      </c>
      <c r="BP203">
        <v>1.22</v>
      </c>
      <c r="BQ203">
        <v>1.22</v>
      </c>
      <c r="BR203">
        <v>1.22</v>
      </c>
      <c r="BS203">
        <v>262</v>
      </c>
      <c r="BT203">
        <v>1.1000000000000001</v>
      </c>
      <c r="BU203">
        <v>23</v>
      </c>
      <c r="BV203">
        <v>3.3</v>
      </c>
      <c r="BX203">
        <v>115</v>
      </c>
    </row>
    <row r="204" spans="1:76" x14ac:dyDescent="0.25">
      <c r="A204" t="s">
        <v>637</v>
      </c>
      <c r="B204" t="s">
        <v>119</v>
      </c>
      <c r="C204" t="s">
        <v>630</v>
      </c>
      <c r="D204" t="s">
        <v>631</v>
      </c>
      <c r="E204" s="61">
        <v>45275</v>
      </c>
      <c r="F204" s="61">
        <v>45291</v>
      </c>
      <c r="K204">
        <v>414</v>
      </c>
      <c r="P204">
        <v>136.5</v>
      </c>
      <c r="Q204">
        <v>136.5</v>
      </c>
      <c r="S204">
        <v>10</v>
      </c>
      <c r="T204">
        <v>2.5099999999999998</v>
      </c>
      <c r="V204">
        <v>7.98</v>
      </c>
      <c r="W204">
        <v>5.12</v>
      </c>
      <c r="X204">
        <v>1.81</v>
      </c>
      <c r="AA204">
        <v>25.9</v>
      </c>
      <c r="AB204">
        <v>7.03</v>
      </c>
      <c r="AD204">
        <v>4.28</v>
      </c>
      <c r="AF204">
        <v>1.66</v>
      </c>
      <c r="AI204">
        <v>31.8</v>
      </c>
      <c r="AK204">
        <v>0.79</v>
      </c>
      <c r="AQ204">
        <v>7.01</v>
      </c>
      <c r="AR204">
        <v>35.700000000000003</v>
      </c>
      <c r="AW204">
        <v>9.11</v>
      </c>
      <c r="AX204">
        <v>9.11</v>
      </c>
      <c r="AY204">
        <v>25.1</v>
      </c>
      <c r="BC204">
        <v>72.599999999999994</v>
      </c>
      <c r="BE204">
        <v>7.93</v>
      </c>
      <c r="BF204">
        <v>1.5</v>
      </c>
      <c r="BG204">
        <v>15.7</v>
      </c>
      <c r="BH204">
        <v>0.5</v>
      </c>
      <c r="BI204">
        <v>1.22</v>
      </c>
      <c r="BJ204">
        <v>1.22</v>
      </c>
      <c r="BL204">
        <v>5.36</v>
      </c>
      <c r="BM204">
        <v>0.61</v>
      </c>
      <c r="BO204">
        <v>0.73</v>
      </c>
      <c r="BP204">
        <v>1.49</v>
      </c>
      <c r="BQ204">
        <v>1.49</v>
      </c>
      <c r="BR204">
        <v>1.49</v>
      </c>
      <c r="BS204">
        <v>302</v>
      </c>
      <c r="BT204">
        <v>1</v>
      </c>
      <c r="BU204">
        <v>39.799999999999997</v>
      </c>
      <c r="BV204">
        <v>5.34</v>
      </c>
      <c r="BX204">
        <v>144</v>
      </c>
    </row>
    <row r="205" spans="1:76" x14ac:dyDescent="0.25">
      <c r="A205" t="s">
        <v>638</v>
      </c>
      <c r="B205" t="s">
        <v>119</v>
      </c>
      <c r="C205" t="s">
        <v>630</v>
      </c>
      <c r="D205" t="s">
        <v>631</v>
      </c>
      <c r="E205" s="61">
        <v>45275</v>
      </c>
      <c r="F205" s="61">
        <v>45291</v>
      </c>
      <c r="K205">
        <v>770</v>
      </c>
      <c r="P205">
        <v>249</v>
      </c>
      <c r="Q205">
        <v>249</v>
      </c>
      <c r="S205">
        <v>11</v>
      </c>
      <c r="T205">
        <v>2.75</v>
      </c>
      <c r="V205">
        <v>12.45</v>
      </c>
      <c r="W205">
        <v>7.62</v>
      </c>
      <c r="X205">
        <v>3.14</v>
      </c>
      <c r="AA205">
        <v>26.3</v>
      </c>
      <c r="AB205">
        <v>11.15</v>
      </c>
      <c r="AD205">
        <v>4.37</v>
      </c>
      <c r="AF205">
        <v>2.65</v>
      </c>
      <c r="AI205">
        <v>46.7</v>
      </c>
      <c r="AK205">
        <v>1.1399999999999999</v>
      </c>
      <c r="AQ205">
        <v>7.37</v>
      </c>
      <c r="AR205">
        <v>55.4</v>
      </c>
      <c r="AW205">
        <v>14</v>
      </c>
      <c r="AX205">
        <v>14</v>
      </c>
      <c r="AY205">
        <v>35.700000000000003</v>
      </c>
      <c r="BC205">
        <v>67.900000000000006</v>
      </c>
      <c r="BE205">
        <v>13.35</v>
      </c>
      <c r="BF205">
        <v>1.5</v>
      </c>
      <c r="BG205">
        <v>14.8</v>
      </c>
      <c r="BH205">
        <v>0.5</v>
      </c>
      <c r="BI205">
        <v>1.88</v>
      </c>
      <c r="BJ205">
        <v>1.88</v>
      </c>
      <c r="BL205">
        <v>5.35</v>
      </c>
      <c r="BM205">
        <v>0.65</v>
      </c>
      <c r="BO205">
        <v>1.1000000000000001</v>
      </c>
      <c r="BP205">
        <v>1.46</v>
      </c>
      <c r="BQ205">
        <v>1.46</v>
      </c>
      <c r="BR205">
        <v>1.46</v>
      </c>
      <c r="BS205">
        <v>357</v>
      </c>
      <c r="BT205">
        <v>1.4</v>
      </c>
      <c r="BU205">
        <v>56</v>
      </c>
      <c r="BV205">
        <v>8.14</v>
      </c>
      <c r="BX205">
        <v>151</v>
      </c>
    </row>
    <row r="206" spans="1:76" x14ac:dyDescent="0.25">
      <c r="A206" t="s">
        <v>639</v>
      </c>
      <c r="B206" t="s">
        <v>119</v>
      </c>
      <c r="C206" t="s">
        <v>630</v>
      </c>
      <c r="D206" t="s">
        <v>631</v>
      </c>
      <c r="E206" s="61">
        <v>45275</v>
      </c>
      <c r="F206" s="61">
        <v>45291</v>
      </c>
      <c r="K206">
        <v>636</v>
      </c>
      <c r="P206">
        <v>70.400000000000006</v>
      </c>
      <c r="Q206">
        <v>70.400000000000006</v>
      </c>
      <c r="S206">
        <v>12</v>
      </c>
      <c r="T206">
        <v>3.2</v>
      </c>
      <c r="V206">
        <v>15.3</v>
      </c>
      <c r="W206">
        <v>9.66</v>
      </c>
      <c r="X206">
        <v>3.53</v>
      </c>
      <c r="AA206">
        <v>28</v>
      </c>
      <c r="AB206">
        <v>13.9</v>
      </c>
      <c r="AD206">
        <v>4.04</v>
      </c>
      <c r="AF206">
        <v>3.27</v>
      </c>
      <c r="AI206">
        <v>60.1</v>
      </c>
      <c r="AK206">
        <v>1.38</v>
      </c>
      <c r="AQ206">
        <v>7.25</v>
      </c>
      <c r="AR206">
        <v>66.2</v>
      </c>
      <c r="AW206">
        <v>16.75</v>
      </c>
      <c r="AX206">
        <v>16.75</v>
      </c>
      <c r="AY206">
        <v>35</v>
      </c>
      <c r="BC206">
        <v>66.400000000000006</v>
      </c>
      <c r="BE206">
        <v>14.25</v>
      </c>
      <c r="BF206">
        <v>1.7</v>
      </c>
      <c r="BG206">
        <v>21.4</v>
      </c>
      <c r="BH206">
        <v>0.5</v>
      </c>
      <c r="BI206">
        <v>2.36</v>
      </c>
      <c r="BJ206">
        <v>2.36</v>
      </c>
      <c r="BL206">
        <v>5.39</v>
      </c>
      <c r="BM206">
        <v>0.63</v>
      </c>
      <c r="BO206">
        <v>1.34</v>
      </c>
      <c r="BP206">
        <v>1.34</v>
      </c>
      <c r="BQ206">
        <v>1.34</v>
      </c>
      <c r="BR206">
        <v>1.34</v>
      </c>
      <c r="BS206">
        <v>312</v>
      </c>
      <c r="BT206">
        <v>0.9</v>
      </c>
      <c r="BU206">
        <v>79.099999999999994</v>
      </c>
      <c r="BV206">
        <v>9.64</v>
      </c>
      <c r="BX206">
        <v>140</v>
      </c>
    </row>
    <row r="207" spans="1:76" x14ac:dyDescent="0.25">
      <c r="A207" t="s">
        <v>640</v>
      </c>
      <c r="B207" t="s">
        <v>119</v>
      </c>
      <c r="C207" t="s">
        <v>630</v>
      </c>
      <c r="D207" t="s">
        <v>631</v>
      </c>
      <c r="E207" s="61">
        <v>45275</v>
      </c>
      <c r="F207" s="61">
        <v>45291</v>
      </c>
      <c r="K207">
        <v>471</v>
      </c>
      <c r="P207">
        <v>51.6</v>
      </c>
      <c r="Q207">
        <v>51.6</v>
      </c>
      <c r="S207">
        <v>8</v>
      </c>
      <c r="T207">
        <v>3.47</v>
      </c>
      <c r="V207">
        <v>13.45</v>
      </c>
      <c r="W207">
        <v>8.3800000000000008</v>
      </c>
      <c r="X207">
        <v>2.98</v>
      </c>
      <c r="AA207">
        <v>24.5</v>
      </c>
      <c r="AB207">
        <v>12.4</v>
      </c>
      <c r="AD207">
        <v>3.94</v>
      </c>
      <c r="AF207">
        <v>2.87</v>
      </c>
      <c r="AI207">
        <v>53.7</v>
      </c>
      <c r="AK207">
        <v>1.1399999999999999</v>
      </c>
      <c r="AQ207">
        <v>6.77</v>
      </c>
      <c r="AR207">
        <v>50.7</v>
      </c>
      <c r="AW207">
        <v>12.85</v>
      </c>
      <c r="AX207">
        <v>12.85</v>
      </c>
      <c r="AY207">
        <v>38.299999999999997</v>
      </c>
      <c r="BC207">
        <v>65.8</v>
      </c>
      <c r="BE207">
        <v>11.15</v>
      </c>
      <c r="BF207">
        <v>1.8</v>
      </c>
      <c r="BG207">
        <v>26.5</v>
      </c>
      <c r="BH207">
        <v>0.5</v>
      </c>
      <c r="BI207">
        <v>2.09</v>
      </c>
      <c r="BJ207">
        <v>2.09</v>
      </c>
      <c r="BL207">
        <v>5.1100000000000003</v>
      </c>
      <c r="BM207">
        <v>0.59</v>
      </c>
      <c r="BO207">
        <v>1.1299999999999999</v>
      </c>
      <c r="BP207">
        <v>1.22</v>
      </c>
      <c r="BQ207">
        <v>1.22</v>
      </c>
      <c r="BR207">
        <v>1.22</v>
      </c>
      <c r="BS207">
        <v>354</v>
      </c>
      <c r="BT207">
        <v>1.4</v>
      </c>
      <c r="BU207">
        <v>76.099999999999994</v>
      </c>
      <c r="BV207">
        <v>8.18</v>
      </c>
      <c r="BX207">
        <v>139</v>
      </c>
    </row>
    <row r="208" spans="1:76" x14ac:dyDescent="0.25">
      <c r="A208" t="s">
        <v>641</v>
      </c>
      <c r="B208" t="s">
        <v>119</v>
      </c>
      <c r="C208" t="s">
        <v>630</v>
      </c>
      <c r="D208" t="s">
        <v>631</v>
      </c>
      <c r="E208" s="61">
        <v>45275</v>
      </c>
      <c r="F208" s="61">
        <v>45291</v>
      </c>
      <c r="K208">
        <v>465</v>
      </c>
      <c r="P208">
        <v>172.5</v>
      </c>
      <c r="Q208">
        <v>172.5</v>
      </c>
      <c r="S208">
        <v>12</v>
      </c>
      <c r="T208">
        <v>3.05</v>
      </c>
      <c r="V208">
        <v>13.1</v>
      </c>
      <c r="W208">
        <v>8.34</v>
      </c>
      <c r="X208">
        <v>2.71</v>
      </c>
      <c r="AA208">
        <v>26.1</v>
      </c>
      <c r="AB208">
        <v>12</v>
      </c>
      <c r="AD208">
        <v>3.68</v>
      </c>
      <c r="AF208">
        <v>2.72</v>
      </c>
      <c r="AI208">
        <v>52.6</v>
      </c>
      <c r="AK208">
        <v>1.1000000000000001</v>
      </c>
      <c r="AQ208">
        <v>6.19</v>
      </c>
      <c r="AR208">
        <v>45.2</v>
      </c>
      <c r="AW208">
        <v>11.75</v>
      </c>
      <c r="AX208">
        <v>11.75</v>
      </c>
      <c r="AY208">
        <v>40</v>
      </c>
      <c r="BC208">
        <v>61.2</v>
      </c>
      <c r="BE208">
        <v>9.4600000000000009</v>
      </c>
      <c r="BF208">
        <v>1.7</v>
      </c>
      <c r="BG208">
        <v>30.3</v>
      </c>
      <c r="BH208">
        <v>0.4</v>
      </c>
      <c r="BI208">
        <v>2.04</v>
      </c>
      <c r="BJ208">
        <v>2.04</v>
      </c>
      <c r="BL208">
        <v>4.78</v>
      </c>
      <c r="BM208">
        <v>0.53</v>
      </c>
      <c r="BO208">
        <v>1.1200000000000001</v>
      </c>
      <c r="BP208">
        <v>1.1499999999999999</v>
      </c>
      <c r="BQ208">
        <v>1.1499999999999999</v>
      </c>
      <c r="BR208">
        <v>1.1499999999999999</v>
      </c>
      <c r="BS208">
        <v>338</v>
      </c>
      <c r="BT208">
        <v>0.9</v>
      </c>
      <c r="BU208">
        <v>78.599999999999994</v>
      </c>
      <c r="BV208">
        <v>7.87</v>
      </c>
      <c r="BX208">
        <v>125</v>
      </c>
    </row>
    <row r="209" spans="1:76" x14ac:dyDescent="0.25">
      <c r="A209" t="s">
        <v>642</v>
      </c>
      <c r="B209" t="s">
        <v>119</v>
      </c>
      <c r="C209" t="s">
        <v>630</v>
      </c>
      <c r="D209" t="s">
        <v>631</v>
      </c>
      <c r="E209" s="61">
        <v>45275</v>
      </c>
      <c r="F209" s="61">
        <v>45291</v>
      </c>
      <c r="K209">
        <v>342</v>
      </c>
      <c r="P209">
        <v>68.400000000000006</v>
      </c>
      <c r="Q209">
        <v>68.400000000000006</v>
      </c>
      <c r="S209">
        <v>10</v>
      </c>
      <c r="T209">
        <v>3.58</v>
      </c>
      <c r="V209">
        <v>10.050000000000001</v>
      </c>
      <c r="W209">
        <v>6.79</v>
      </c>
      <c r="X209">
        <v>2.0299999999999998</v>
      </c>
      <c r="AA209">
        <v>24.6</v>
      </c>
      <c r="AB209">
        <v>8.7899999999999991</v>
      </c>
      <c r="AD209">
        <v>3.55</v>
      </c>
      <c r="AF209">
        <v>2.2200000000000002</v>
      </c>
      <c r="AI209">
        <v>35.1</v>
      </c>
      <c r="AK209">
        <v>0.98</v>
      </c>
      <c r="AQ209">
        <v>6.77</v>
      </c>
      <c r="AR209">
        <v>29.6</v>
      </c>
      <c r="AW209">
        <v>7.64</v>
      </c>
      <c r="AX209">
        <v>7.64</v>
      </c>
      <c r="AY209">
        <v>39.700000000000003</v>
      </c>
      <c r="BC209">
        <v>64.099999999999994</v>
      </c>
      <c r="BE209">
        <v>6.39</v>
      </c>
      <c r="BF209">
        <v>1.7</v>
      </c>
      <c r="BG209">
        <v>41.1</v>
      </c>
      <c r="BH209">
        <v>0.5</v>
      </c>
      <c r="BI209">
        <v>1.54</v>
      </c>
      <c r="BJ209">
        <v>1.54</v>
      </c>
      <c r="BL209">
        <v>4.66</v>
      </c>
      <c r="BM209">
        <v>0.56999999999999995</v>
      </c>
      <c r="BO209">
        <v>0.96</v>
      </c>
      <c r="BP209">
        <v>1.1599999999999999</v>
      </c>
      <c r="BQ209">
        <v>1.1599999999999999</v>
      </c>
      <c r="BR209">
        <v>1.1599999999999999</v>
      </c>
      <c r="BS209">
        <v>335</v>
      </c>
      <c r="BT209">
        <v>1</v>
      </c>
      <c r="BU209">
        <v>64</v>
      </c>
      <c r="BV209">
        <v>6.52</v>
      </c>
      <c r="BX209">
        <v>123</v>
      </c>
    </row>
    <row r="210" spans="1:76" x14ac:dyDescent="0.25">
      <c r="A210" t="s">
        <v>643</v>
      </c>
      <c r="B210" t="s">
        <v>119</v>
      </c>
      <c r="C210" t="s">
        <v>630</v>
      </c>
      <c r="D210" t="s">
        <v>631</v>
      </c>
      <c r="E210" s="61">
        <v>45275</v>
      </c>
      <c r="F210" s="61">
        <v>45291</v>
      </c>
      <c r="K210">
        <v>177</v>
      </c>
      <c r="P210">
        <v>36.1</v>
      </c>
      <c r="Q210">
        <v>36.1</v>
      </c>
      <c r="S210">
        <v>102</v>
      </c>
      <c r="T210">
        <v>2.31</v>
      </c>
      <c r="V210">
        <v>4.37</v>
      </c>
      <c r="W210">
        <v>2.77</v>
      </c>
      <c r="X210">
        <v>0.95</v>
      </c>
      <c r="AA210">
        <v>25.8</v>
      </c>
      <c r="AB210">
        <v>4.0599999999999996</v>
      </c>
      <c r="AD210">
        <v>6.12</v>
      </c>
      <c r="AF210">
        <v>1.06</v>
      </c>
      <c r="AI210">
        <v>18.3</v>
      </c>
      <c r="AK210">
        <v>0.4</v>
      </c>
      <c r="AQ210">
        <v>10.199999999999999</v>
      </c>
      <c r="AR210">
        <v>17.399999999999999</v>
      </c>
      <c r="AW210">
        <v>4.42</v>
      </c>
      <c r="AX210">
        <v>4.42</v>
      </c>
      <c r="AY210">
        <v>21.5</v>
      </c>
      <c r="BC210">
        <v>56.8</v>
      </c>
      <c r="BE210">
        <v>3.85</v>
      </c>
      <c r="BF210">
        <v>2.2000000000000002</v>
      </c>
      <c r="BG210">
        <v>17.600000000000001</v>
      </c>
      <c r="BH210">
        <v>0.8</v>
      </c>
      <c r="BI210">
        <v>0.68</v>
      </c>
      <c r="BJ210">
        <v>0.68</v>
      </c>
      <c r="BL210">
        <v>8.08</v>
      </c>
      <c r="BM210">
        <v>0.75</v>
      </c>
      <c r="BO210">
        <v>0.42</v>
      </c>
      <c r="BP210">
        <v>2.17</v>
      </c>
      <c r="BQ210">
        <v>2.17</v>
      </c>
      <c r="BR210">
        <v>2.17</v>
      </c>
      <c r="BS210">
        <v>533</v>
      </c>
      <c r="BT210">
        <v>1.3</v>
      </c>
      <c r="BU210">
        <v>27.5</v>
      </c>
      <c r="BV210">
        <v>2.79</v>
      </c>
      <c r="BX210">
        <v>209</v>
      </c>
    </row>
    <row r="211" spans="1:76" x14ac:dyDescent="0.25">
      <c r="A211" t="s">
        <v>644</v>
      </c>
      <c r="B211" t="s">
        <v>119</v>
      </c>
      <c r="C211" t="s">
        <v>630</v>
      </c>
      <c r="D211" t="s">
        <v>631</v>
      </c>
      <c r="E211" s="61">
        <v>45275</v>
      </c>
      <c r="F211" s="61">
        <v>45291</v>
      </c>
      <c r="K211">
        <v>267</v>
      </c>
      <c r="P211">
        <v>118.5</v>
      </c>
      <c r="Q211">
        <v>118.5</v>
      </c>
      <c r="S211">
        <v>77</v>
      </c>
      <c r="T211">
        <v>1.48</v>
      </c>
      <c r="V211">
        <v>5.3</v>
      </c>
      <c r="W211">
        <v>3.55</v>
      </c>
      <c r="X211">
        <v>1.26</v>
      </c>
      <c r="AA211">
        <v>25.8</v>
      </c>
      <c r="AB211">
        <v>4.82</v>
      </c>
      <c r="AD211">
        <v>5.51</v>
      </c>
      <c r="AF211">
        <v>1.2</v>
      </c>
      <c r="AI211">
        <v>21.5</v>
      </c>
      <c r="AK211">
        <v>0.56000000000000005</v>
      </c>
      <c r="AQ211">
        <v>9.0500000000000007</v>
      </c>
      <c r="AR211">
        <v>21.7</v>
      </c>
      <c r="AW211">
        <v>5.48</v>
      </c>
      <c r="AX211">
        <v>5.48</v>
      </c>
      <c r="AY211">
        <v>13</v>
      </c>
      <c r="BC211">
        <v>64.3</v>
      </c>
      <c r="BE211">
        <v>4.9800000000000004</v>
      </c>
      <c r="BF211">
        <v>2.1</v>
      </c>
      <c r="BG211">
        <v>11.4</v>
      </c>
      <c r="BH211">
        <v>0.6</v>
      </c>
      <c r="BI211">
        <v>0.86</v>
      </c>
      <c r="BJ211">
        <v>0.86</v>
      </c>
      <c r="BL211">
        <v>7.24</v>
      </c>
      <c r="BM211">
        <v>0.76</v>
      </c>
      <c r="BO211">
        <v>0.5</v>
      </c>
      <c r="BP211">
        <v>1.95</v>
      </c>
      <c r="BQ211">
        <v>1.95</v>
      </c>
      <c r="BR211">
        <v>1.95</v>
      </c>
      <c r="BS211">
        <v>412</v>
      </c>
      <c r="BT211">
        <v>1.4</v>
      </c>
      <c r="BU211">
        <v>28.7</v>
      </c>
      <c r="BV211">
        <v>3.66</v>
      </c>
      <c r="BX211">
        <v>190</v>
      </c>
    </row>
    <row r="212" spans="1:76" x14ac:dyDescent="0.25">
      <c r="A212" t="s">
        <v>645</v>
      </c>
      <c r="B212" t="s">
        <v>119</v>
      </c>
      <c r="C212" t="s">
        <v>630</v>
      </c>
      <c r="D212" t="s">
        <v>631</v>
      </c>
      <c r="E212" s="61">
        <v>45275</v>
      </c>
      <c r="F212" s="61">
        <v>45291</v>
      </c>
      <c r="K212">
        <v>433</v>
      </c>
      <c r="P212">
        <v>227</v>
      </c>
      <c r="Q212">
        <v>227</v>
      </c>
      <c r="S212">
        <v>65</v>
      </c>
      <c r="T212">
        <v>1.64</v>
      </c>
      <c r="V212">
        <v>10.4</v>
      </c>
      <c r="W212">
        <v>6.24</v>
      </c>
      <c r="X212">
        <v>2.06</v>
      </c>
      <c r="AA212">
        <v>24.4</v>
      </c>
      <c r="AB212">
        <v>8.85</v>
      </c>
      <c r="AD212">
        <v>4.88</v>
      </c>
      <c r="AF212">
        <v>1.98</v>
      </c>
      <c r="AI212">
        <v>38.1</v>
      </c>
      <c r="AK212">
        <v>0.98</v>
      </c>
      <c r="AQ212">
        <v>7.77</v>
      </c>
      <c r="AR212">
        <v>41.8</v>
      </c>
      <c r="AW212">
        <v>9.82</v>
      </c>
      <c r="AX212">
        <v>9.82</v>
      </c>
      <c r="AY212">
        <v>20.7</v>
      </c>
      <c r="BC212">
        <v>66.400000000000006</v>
      </c>
      <c r="BE212">
        <v>8.33</v>
      </c>
      <c r="BF212">
        <v>2.1</v>
      </c>
      <c r="BG212">
        <v>13.6</v>
      </c>
      <c r="BH212">
        <v>0.5</v>
      </c>
      <c r="BI212">
        <v>1.54</v>
      </c>
      <c r="BJ212">
        <v>1.54</v>
      </c>
      <c r="BL212">
        <v>6.22</v>
      </c>
      <c r="BM212">
        <v>0.65</v>
      </c>
      <c r="BO212">
        <v>0.91</v>
      </c>
      <c r="BP212">
        <v>1.56</v>
      </c>
      <c r="BQ212">
        <v>1.56</v>
      </c>
      <c r="BR212">
        <v>1.56</v>
      </c>
      <c r="BS212">
        <v>357</v>
      </c>
      <c r="BT212">
        <v>1.3</v>
      </c>
      <c r="BU212">
        <v>50.3</v>
      </c>
      <c r="BV212">
        <v>6.46</v>
      </c>
      <c r="BX212">
        <v>170</v>
      </c>
    </row>
    <row r="213" spans="1:76" x14ac:dyDescent="0.25">
      <c r="A213" t="s">
        <v>646</v>
      </c>
      <c r="B213" t="s">
        <v>119</v>
      </c>
      <c r="C213" t="s">
        <v>630</v>
      </c>
      <c r="D213" t="s">
        <v>631</v>
      </c>
      <c r="E213" s="61">
        <v>45275</v>
      </c>
      <c r="F213" s="61">
        <v>45291</v>
      </c>
      <c r="K213">
        <v>328</v>
      </c>
      <c r="P213">
        <v>66.400000000000006</v>
      </c>
      <c r="Q213">
        <v>66.400000000000006</v>
      </c>
      <c r="S213">
        <v>62</v>
      </c>
      <c r="T213">
        <v>2</v>
      </c>
      <c r="V213">
        <v>19.850000000000001</v>
      </c>
      <c r="W213">
        <v>10.199999999999999</v>
      </c>
      <c r="X213">
        <v>5.44</v>
      </c>
      <c r="AA213">
        <v>21.9</v>
      </c>
      <c r="AB213">
        <v>18.899999999999999</v>
      </c>
      <c r="AD213">
        <v>4.5199999999999996</v>
      </c>
      <c r="AF213">
        <v>3.82</v>
      </c>
      <c r="AI213">
        <v>89.8</v>
      </c>
      <c r="AK213">
        <v>1.44</v>
      </c>
      <c r="AQ213">
        <v>7.9</v>
      </c>
      <c r="AR213">
        <v>98.5</v>
      </c>
      <c r="AW213">
        <v>25.5</v>
      </c>
      <c r="AX213">
        <v>25.5</v>
      </c>
      <c r="AY213">
        <v>36.6</v>
      </c>
      <c r="BC213">
        <v>55.4</v>
      </c>
      <c r="BE213">
        <v>22.2</v>
      </c>
      <c r="BF213">
        <v>1.7</v>
      </c>
      <c r="BG213">
        <v>28.4</v>
      </c>
      <c r="BH213">
        <v>0.5</v>
      </c>
      <c r="BI213">
        <v>3.15</v>
      </c>
      <c r="BJ213">
        <v>3.15</v>
      </c>
      <c r="BL213">
        <v>5.97</v>
      </c>
      <c r="BM213">
        <v>0.62</v>
      </c>
      <c r="BO213">
        <v>1.44</v>
      </c>
      <c r="BP213">
        <v>1.46</v>
      </c>
      <c r="BQ213">
        <v>1.46</v>
      </c>
      <c r="BR213">
        <v>1.46</v>
      </c>
      <c r="BS213">
        <v>341</v>
      </c>
      <c r="BT213">
        <v>1.8</v>
      </c>
      <c r="BU213">
        <v>82.4</v>
      </c>
      <c r="BV213">
        <v>10.25</v>
      </c>
      <c r="BX213">
        <v>161</v>
      </c>
    </row>
    <row r="214" spans="1:76" x14ac:dyDescent="0.25">
      <c r="A214" t="s">
        <v>647</v>
      </c>
      <c r="B214" t="s">
        <v>119</v>
      </c>
      <c r="C214" t="s">
        <v>630</v>
      </c>
      <c r="D214" t="s">
        <v>631</v>
      </c>
      <c r="E214" s="61">
        <v>45275</v>
      </c>
      <c r="F214" s="61">
        <v>45291</v>
      </c>
      <c r="K214">
        <v>629</v>
      </c>
      <c r="P214">
        <v>73.5</v>
      </c>
      <c r="Q214">
        <v>73.5</v>
      </c>
      <c r="S214">
        <v>58</v>
      </c>
      <c r="T214">
        <v>1.82</v>
      </c>
      <c r="V214">
        <v>69.099999999999994</v>
      </c>
      <c r="W214">
        <v>38.299999999999997</v>
      </c>
      <c r="X214">
        <v>15.8</v>
      </c>
      <c r="AA214">
        <v>22.3</v>
      </c>
      <c r="AB214">
        <v>65.599999999999994</v>
      </c>
      <c r="AD214">
        <v>4.34</v>
      </c>
      <c r="AF214">
        <v>13.8</v>
      </c>
      <c r="AI214">
        <v>269</v>
      </c>
      <c r="AK214">
        <v>4.59</v>
      </c>
      <c r="AQ214">
        <v>8.0500000000000007</v>
      </c>
      <c r="AR214">
        <v>288</v>
      </c>
      <c r="AW214">
        <v>71.400000000000006</v>
      </c>
      <c r="AX214">
        <v>71.400000000000006</v>
      </c>
      <c r="AY214">
        <v>62.1</v>
      </c>
      <c r="BC214">
        <v>64.8</v>
      </c>
      <c r="BE214">
        <v>62.8</v>
      </c>
      <c r="BF214">
        <v>1.7</v>
      </c>
      <c r="BG214">
        <v>23.1</v>
      </c>
      <c r="BH214">
        <v>0.5</v>
      </c>
      <c r="BI214">
        <v>11</v>
      </c>
      <c r="BJ214">
        <v>11</v>
      </c>
      <c r="BL214">
        <v>5.73</v>
      </c>
      <c r="BM214">
        <v>0.68</v>
      </c>
      <c r="BO214">
        <v>5.29</v>
      </c>
      <c r="BP214">
        <v>1.42</v>
      </c>
      <c r="BQ214">
        <v>1.42</v>
      </c>
      <c r="BR214">
        <v>1.42</v>
      </c>
      <c r="BS214">
        <v>326</v>
      </c>
      <c r="BT214">
        <v>1.2</v>
      </c>
      <c r="BU214">
        <v>324</v>
      </c>
      <c r="BV214">
        <v>35.5</v>
      </c>
      <c r="BX214">
        <v>160</v>
      </c>
    </row>
    <row r="215" spans="1:76" x14ac:dyDescent="0.25">
      <c r="A215" t="s">
        <v>648</v>
      </c>
      <c r="B215" t="s">
        <v>119</v>
      </c>
      <c r="C215" t="s">
        <v>630</v>
      </c>
      <c r="D215" t="s">
        <v>631</v>
      </c>
      <c r="E215" s="61">
        <v>45275</v>
      </c>
      <c r="F215" s="61">
        <v>45291</v>
      </c>
      <c r="K215">
        <v>513</v>
      </c>
      <c r="P215">
        <v>48.4</v>
      </c>
      <c r="Q215">
        <v>48.4</v>
      </c>
      <c r="S215">
        <v>50</v>
      </c>
      <c r="T215">
        <v>1.58</v>
      </c>
      <c r="V215">
        <v>65</v>
      </c>
      <c r="W215">
        <v>40.200000000000003</v>
      </c>
      <c r="X215">
        <v>13.4</v>
      </c>
      <c r="AA215">
        <v>21</v>
      </c>
      <c r="AB215">
        <v>58.9</v>
      </c>
      <c r="AD215">
        <v>3.95</v>
      </c>
      <c r="AF215">
        <v>13.95</v>
      </c>
      <c r="AI215">
        <v>216</v>
      </c>
      <c r="AK215">
        <v>5.25</v>
      </c>
      <c r="AQ215">
        <v>6.9</v>
      </c>
      <c r="AR215">
        <v>220</v>
      </c>
      <c r="AW215">
        <v>52.8</v>
      </c>
      <c r="AX215">
        <v>52.8</v>
      </c>
      <c r="AY215">
        <v>52</v>
      </c>
      <c r="BC215">
        <v>56</v>
      </c>
      <c r="BE215">
        <v>47.2</v>
      </c>
      <c r="BF215">
        <v>1.6</v>
      </c>
      <c r="BG215">
        <v>56.8</v>
      </c>
      <c r="BH215">
        <v>0.5</v>
      </c>
      <c r="BI215">
        <v>9.8800000000000008</v>
      </c>
      <c r="BJ215">
        <v>9.8800000000000008</v>
      </c>
      <c r="BL215">
        <v>4.9400000000000004</v>
      </c>
      <c r="BM215">
        <v>0.56999999999999995</v>
      </c>
      <c r="BO215">
        <v>5.56</v>
      </c>
      <c r="BP215">
        <v>1.32</v>
      </c>
      <c r="BQ215">
        <v>1.32</v>
      </c>
      <c r="BR215">
        <v>1.32</v>
      </c>
      <c r="BS215">
        <v>272</v>
      </c>
      <c r="BT215">
        <v>1.9</v>
      </c>
      <c r="BU215">
        <v>353</v>
      </c>
      <c r="BV215">
        <v>36.700000000000003</v>
      </c>
      <c r="BX215">
        <v>136</v>
      </c>
    </row>
    <row r="216" spans="1:76" x14ac:dyDescent="0.25">
      <c r="A216" t="s">
        <v>649</v>
      </c>
      <c r="B216" t="s">
        <v>119</v>
      </c>
      <c r="C216" t="s">
        <v>630</v>
      </c>
      <c r="D216" t="s">
        <v>631</v>
      </c>
      <c r="E216" s="61">
        <v>45275</v>
      </c>
      <c r="F216" s="61">
        <v>45291</v>
      </c>
      <c r="K216">
        <v>322</v>
      </c>
      <c r="P216">
        <v>27.7</v>
      </c>
      <c r="Q216">
        <v>27.7</v>
      </c>
      <c r="S216">
        <v>49</v>
      </c>
      <c r="T216">
        <v>1.35</v>
      </c>
      <c r="V216">
        <v>23.6</v>
      </c>
      <c r="W216">
        <v>15.75</v>
      </c>
      <c r="X216">
        <v>4.37</v>
      </c>
      <c r="AA216">
        <v>18</v>
      </c>
      <c r="AB216">
        <v>21.3</v>
      </c>
      <c r="AD216">
        <v>3.11</v>
      </c>
      <c r="AF216">
        <v>5.34</v>
      </c>
      <c r="AI216">
        <v>68.2</v>
      </c>
      <c r="AK216">
        <v>2.17</v>
      </c>
      <c r="AQ216">
        <v>5.25</v>
      </c>
      <c r="AR216">
        <v>67.599999999999994</v>
      </c>
      <c r="AW216">
        <v>16.149999999999999</v>
      </c>
      <c r="AX216">
        <v>16.149999999999999</v>
      </c>
      <c r="AY216">
        <v>44.2</v>
      </c>
      <c r="BC216">
        <v>47</v>
      </c>
      <c r="BE216">
        <v>14.9</v>
      </c>
      <c r="BF216">
        <v>1.2</v>
      </c>
      <c r="BG216">
        <v>118.5</v>
      </c>
      <c r="BH216">
        <v>0.4</v>
      </c>
      <c r="BI216">
        <v>3.49</v>
      </c>
      <c r="BJ216">
        <v>3.49</v>
      </c>
      <c r="BL216">
        <v>4.2</v>
      </c>
      <c r="BM216">
        <v>0.46</v>
      </c>
      <c r="BO216">
        <v>2.21</v>
      </c>
      <c r="BP216">
        <v>1.01</v>
      </c>
      <c r="BQ216">
        <v>1.01</v>
      </c>
      <c r="BR216">
        <v>1.01</v>
      </c>
      <c r="BS216">
        <v>245</v>
      </c>
      <c r="BT216">
        <v>2.2999999999999998</v>
      </c>
      <c r="BU216">
        <v>148.5</v>
      </c>
      <c r="BV216">
        <v>14.55</v>
      </c>
      <c r="BX216">
        <v>110</v>
      </c>
    </row>
    <row r="217" spans="1:76" x14ac:dyDescent="0.25">
      <c r="A217" t="s">
        <v>650</v>
      </c>
      <c r="B217" t="s">
        <v>119</v>
      </c>
      <c r="C217" t="s">
        <v>630</v>
      </c>
      <c r="D217" t="s">
        <v>631</v>
      </c>
      <c r="E217" s="61">
        <v>45275</v>
      </c>
      <c r="F217" s="61">
        <v>45291</v>
      </c>
      <c r="K217">
        <v>486</v>
      </c>
      <c r="P217">
        <v>34.700000000000003</v>
      </c>
      <c r="Q217">
        <v>34.700000000000003</v>
      </c>
      <c r="S217">
        <v>50</v>
      </c>
      <c r="T217">
        <v>1.78</v>
      </c>
      <c r="V217">
        <v>23.6</v>
      </c>
      <c r="W217">
        <v>16.75</v>
      </c>
      <c r="X217">
        <v>4.21</v>
      </c>
      <c r="AA217">
        <v>20.399999999999999</v>
      </c>
      <c r="AB217">
        <v>21.8</v>
      </c>
      <c r="AD217">
        <v>3.27</v>
      </c>
      <c r="AF217">
        <v>5.61</v>
      </c>
      <c r="AI217">
        <v>85.8</v>
      </c>
      <c r="AK217">
        <v>2.2799999999999998</v>
      </c>
      <c r="AQ217">
        <v>5.98</v>
      </c>
      <c r="AR217">
        <v>68.7</v>
      </c>
      <c r="AW217">
        <v>16.55</v>
      </c>
      <c r="AX217">
        <v>16.55</v>
      </c>
      <c r="AY217">
        <v>60.2</v>
      </c>
      <c r="BC217">
        <v>46.9</v>
      </c>
      <c r="BE217">
        <v>15.15</v>
      </c>
      <c r="BF217">
        <v>1.7</v>
      </c>
      <c r="BG217">
        <v>51.4</v>
      </c>
      <c r="BH217">
        <v>0.4</v>
      </c>
      <c r="BI217">
        <v>3.42</v>
      </c>
      <c r="BJ217">
        <v>3.42</v>
      </c>
      <c r="BL217">
        <v>4.26</v>
      </c>
      <c r="BM217">
        <v>0.5</v>
      </c>
      <c r="BO217">
        <v>2.23</v>
      </c>
      <c r="BP217">
        <v>0.92</v>
      </c>
      <c r="BQ217">
        <v>0.92</v>
      </c>
      <c r="BR217">
        <v>0.92</v>
      </c>
      <c r="BS217">
        <v>239</v>
      </c>
      <c r="BT217">
        <v>1.7</v>
      </c>
      <c r="BU217">
        <v>178</v>
      </c>
      <c r="BV217">
        <v>15</v>
      </c>
      <c r="BX217">
        <v>117</v>
      </c>
    </row>
    <row r="218" spans="1:76" x14ac:dyDescent="0.25">
      <c r="A218" t="s">
        <v>651</v>
      </c>
      <c r="B218" t="s">
        <v>119</v>
      </c>
      <c r="C218" t="s">
        <v>630</v>
      </c>
      <c r="D218" t="s">
        <v>631</v>
      </c>
      <c r="E218" s="61">
        <v>45275</v>
      </c>
      <c r="F218" s="61">
        <v>45291</v>
      </c>
      <c r="K218">
        <v>450</v>
      </c>
      <c r="P218">
        <v>40.799999999999997</v>
      </c>
      <c r="Q218">
        <v>40.799999999999997</v>
      </c>
      <c r="S218">
        <v>47</v>
      </c>
      <c r="T218">
        <v>1.72</v>
      </c>
      <c r="V218">
        <v>22.7</v>
      </c>
      <c r="W218">
        <v>16</v>
      </c>
      <c r="X218">
        <v>3.78</v>
      </c>
      <c r="AA218">
        <v>21.4</v>
      </c>
      <c r="AB218">
        <v>20.9</v>
      </c>
      <c r="AD218">
        <v>3.71</v>
      </c>
      <c r="AF218">
        <v>5.56</v>
      </c>
      <c r="AI218">
        <v>83.7</v>
      </c>
      <c r="AK218">
        <v>2.14</v>
      </c>
      <c r="AQ218">
        <v>5.89</v>
      </c>
      <c r="AR218">
        <v>65.7</v>
      </c>
      <c r="AW218">
        <v>14.75</v>
      </c>
      <c r="AX218">
        <v>14.75</v>
      </c>
      <c r="AY218">
        <v>61.1</v>
      </c>
      <c r="BC218">
        <v>52</v>
      </c>
      <c r="BE218">
        <v>13.95</v>
      </c>
      <c r="BF218">
        <v>1.4</v>
      </c>
      <c r="BG218">
        <v>41.1</v>
      </c>
      <c r="BH218">
        <v>0.4</v>
      </c>
      <c r="BI218">
        <v>3.25</v>
      </c>
      <c r="BJ218">
        <v>3.25</v>
      </c>
      <c r="BL218">
        <v>4.9400000000000004</v>
      </c>
      <c r="BM218">
        <v>0.53</v>
      </c>
      <c r="BO218">
        <v>2.3199999999999998</v>
      </c>
      <c r="BP218">
        <v>1.06</v>
      </c>
      <c r="BQ218">
        <v>1.06</v>
      </c>
      <c r="BR218">
        <v>1.06</v>
      </c>
      <c r="BS218">
        <v>225</v>
      </c>
      <c r="BT218">
        <v>1.4</v>
      </c>
      <c r="BU218">
        <v>198.5</v>
      </c>
      <c r="BV218">
        <v>13.85</v>
      </c>
      <c r="BX218">
        <v>125</v>
      </c>
    </row>
    <row r="219" spans="1:76" x14ac:dyDescent="0.25">
      <c r="A219" t="s">
        <v>652</v>
      </c>
      <c r="B219" t="s">
        <v>119</v>
      </c>
      <c r="C219" t="s">
        <v>630</v>
      </c>
      <c r="D219" t="s">
        <v>631</v>
      </c>
      <c r="E219" s="61">
        <v>45275</v>
      </c>
      <c r="F219" s="61">
        <v>45291</v>
      </c>
      <c r="K219">
        <v>288</v>
      </c>
      <c r="P219">
        <v>31</v>
      </c>
      <c r="Q219">
        <v>31</v>
      </c>
      <c r="S219">
        <v>47</v>
      </c>
      <c r="T219">
        <v>1.26</v>
      </c>
      <c r="V219">
        <v>8.8800000000000008</v>
      </c>
      <c r="W219">
        <v>5.53</v>
      </c>
      <c r="X219">
        <v>1.78</v>
      </c>
      <c r="AA219">
        <v>18.2</v>
      </c>
      <c r="AB219">
        <v>7.8</v>
      </c>
      <c r="AD219">
        <v>3.75</v>
      </c>
      <c r="AF219">
        <v>1.91</v>
      </c>
      <c r="AI219">
        <v>27.7</v>
      </c>
      <c r="AK219">
        <v>0.7</v>
      </c>
      <c r="AQ219">
        <v>6.13</v>
      </c>
      <c r="AR219">
        <v>27.9</v>
      </c>
      <c r="AW219">
        <v>6.8</v>
      </c>
      <c r="AX219">
        <v>6.8</v>
      </c>
      <c r="AY219">
        <v>46.4</v>
      </c>
      <c r="BC219">
        <v>48.6</v>
      </c>
      <c r="BE219">
        <v>6.5</v>
      </c>
      <c r="BF219">
        <v>1.4</v>
      </c>
      <c r="BG219">
        <v>124.5</v>
      </c>
      <c r="BH219">
        <v>0.4</v>
      </c>
      <c r="BI219">
        <v>1.28</v>
      </c>
      <c r="BJ219">
        <v>1.28</v>
      </c>
      <c r="BL219">
        <v>4.26</v>
      </c>
      <c r="BM219">
        <v>0.49</v>
      </c>
      <c r="BO219">
        <v>0.75</v>
      </c>
      <c r="BP219">
        <v>1.02</v>
      </c>
      <c r="BQ219">
        <v>1.02</v>
      </c>
      <c r="BR219">
        <v>1.02</v>
      </c>
      <c r="BS219">
        <v>227</v>
      </c>
      <c r="BT219">
        <v>2</v>
      </c>
      <c r="BU219">
        <v>53.5</v>
      </c>
      <c r="BV219">
        <v>5.44</v>
      </c>
      <c r="BX219">
        <v>116</v>
      </c>
    </row>
    <row r="220" spans="1:76" x14ac:dyDescent="0.25">
      <c r="A220" t="s">
        <v>653</v>
      </c>
      <c r="B220" t="s">
        <v>119</v>
      </c>
      <c r="C220" t="s">
        <v>630</v>
      </c>
      <c r="D220" t="s">
        <v>631</v>
      </c>
      <c r="E220" s="61">
        <v>45275</v>
      </c>
      <c r="F220" s="61">
        <v>45291</v>
      </c>
      <c r="K220">
        <v>165.5</v>
      </c>
      <c r="P220">
        <v>35.5</v>
      </c>
      <c r="Q220">
        <v>35.5</v>
      </c>
      <c r="S220">
        <v>63</v>
      </c>
      <c r="T220">
        <v>1.1200000000000001</v>
      </c>
      <c r="V220">
        <v>5.71</v>
      </c>
      <c r="W220">
        <v>3.81</v>
      </c>
      <c r="X220">
        <v>1.22</v>
      </c>
      <c r="AA220">
        <v>28.3</v>
      </c>
      <c r="AB220">
        <v>5.65</v>
      </c>
      <c r="AD220">
        <v>4.84</v>
      </c>
      <c r="AF220">
        <v>1.26</v>
      </c>
      <c r="AI220">
        <v>20.100000000000001</v>
      </c>
      <c r="AK220">
        <v>0.54</v>
      </c>
      <c r="AQ220">
        <v>8.2100000000000009</v>
      </c>
      <c r="AR220">
        <v>19.600000000000001</v>
      </c>
      <c r="AW220">
        <v>4.82</v>
      </c>
      <c r="AX220">
        <v>4.82</v>
      </c>
      <c r="AY220">
        <v>18.600000000000001</v>
      </c>
      <c r="BC220">
        <v>73.599999999999994</v>
      </c>
      <c r="BE220">
        <v>4.21</v>
      </c>
      <c r="BF220">
        <v>2.1</v>
      </c>
      <c r="BG220">
        <v>13.2</v>
      </c>
      <c r="BH220">
        <v>0.6</v>
      </c>
      <c r="BI220">
        <v>0.92</v>
      </c>
      <c r="BJ220">
        <v>0.92</v>
      </c>
      <c r="BL220">
        <v>6.93</v>
      </c>
      <c r="BM220">
        <v>0.7</v>
      </c>
      <c r="BO220">
        <v>0.54</v>
      </c>
      <c r="BP220">
        <v>2.27</v>
      </c>
      <c r="BQ220">
        <v>2.27</v>
      </c>
      <c r="BR220">
        <v>2.27</v>
      </c>
      <c r="BS220">
        <v>410</v>
      </c>
      <c r="BT220">
        <v>1.5</v>
      </c>
      <c r="BU220">
        <v>34.200000000000003</v>
      </c>
      <c r="BV220">
        <v>3.84</v>
      </c>
      <c r="BX220">
        <v>167</v>
      </c>
    </row>
    <row r="221" spans="1:76" x14ac:dyDescent="0.25">
      <c r="A221" t="s">
        <v>654</v>
      </c>
      <c r="B221" t="s">
        <v>119</v>
      </c>
      <c r="C221" t="s">
        <v>630</v>
      </c>
      <c r="D221" t="s">
        <v>631</v>
      </c>
      <c r="E221" s="61">
        <v>45275</v>
      </c>
      <c r="F221" s="61">
        <v>45291</v>
      </c>
      <c r="K221">
        <v>436</v>
      </c>
      <c r="P221">
        <v>86.8</v>
      </c>
      <c r="Q221">
        <v>86.8</v>
      </c>
      <c r="S221">
        <v>63</v>
      </c>
      <c r="T221">
        <v>3.48</v>
      </c>
      <c r="V221">
        <v>4.63</v>
      </c>
      <c r="W221">
        <v>2.76</v>
      </c>
      <c r="X221">
        <v>1</v>
      </c>
      <c r="AA221">
        <v>29.4</v>
      </c>
      <c r="AB221">
        <v>3.46</v>
      </c>
      <c r="AD221">
        <v>5.14</v>
      </c>
      <c r="AF221">
        <v>0.92</v>
      </c>
      <c r="AI221">
        <v>14</v>
      </c>
      <c r="AK221">
        <v>0.37</v>
      </c>
      <c r="AQ221">
        <v>9.26</v>
      </c>
      <c r="AR221">
        <v>15.1</v>
      </c>
      <c r="AW221">
        <v>3.78</v>
      </c>
      <c r="AX221">
        <v>3.78</v>
      </c>
      <c r="AY221">
        <v>32</v>
      </c>
      <c r="BC221">
        <v>80.2</v>
      </c>
      <c r="BE221">
        <v>3.79</v>
      </c>
      <c r="BF221">
        <v>2.6</v>
      </c>
      <c r="BG221">
        <v>9.1999999999999993</v>
      </c>
      <c r="BH221">
        <v>0.7</v>
      </c>
      <c r="BI221">
        <v>0.69</v>
      </c>
      <c r="BJ221">
        <v>0.69</v>
      </c>
      <c r="BL221">
        <v>7.11</v>
      </c>
      <c r="BM221">
        <v>0.78</v>
      </c>
      <c r="BO221">
        <v>0.42</v>
      </c>
      <c r="BP221">
        <v>2.35</v>
      </c>
      <c r="BQ221">
        <v>2.35</v>
      </c>
      <c r="BR221">
        <v>2.35</v>
      </c>
      <c r="BS221">
        <v>418</v>
      </c>
      <c r="BT221">
        <v>1.2</v>
      </c>
      <c r="BU221">
        <v>21</v>
      </c>
      <c r="BV221">
        <v>3.06</v>
      </c>
      <c r="BX221">
        <v>189</v>
      </c>
    </row>
    <row r="222" spans="1:76" x14ac:dyDescent="0.25">
      <c r="A222" t="s">
        <v>655</v>
      </c>
      <c r="B222" t="s">
        <v>119</v>
      </c>
      <c r="C222" t="s">
        <v>630</v>
      </c>
      <c r="D222" t="s">
        <v>631</v>
      </c>
      <c r="E222" s="61">
        <v>45275</v>
      </c>
      <c r="F222" s="61">
        <v>45291</v>
      </c>
      <c r="K222">
        <v>907</v>
      </c>
      <c r="P222">
        <v>120.5</v>
      </c>
      <c r="Q222">
        <v>120.5</v>
      </c>
      <c r="S222">
        <v>60</v>
      </c>
      <c r="T222">
        <v>3.04</v>
      </c>
      <c r="V222">
        <v>5.93</v>
      </c>
      <c r="W222">
        <v>3.7</v>
      </c>
      <c r="X222">
        <v>1.22</v>
      </c>
      <c r="AA222">
        <v>28.3</v>
      </c>
      <c r="AB222">
        <v>5.0199999999999996</v>
      </c>
      <c r="AD222">
        <v>4.9000000000000004</v>
      </c>
      <c r="AF222">
        <v>1.24</v>
      </c>
      <c r="AI222">
        <v>19.7</v>
      </c>
      <c r="AK222">
        <v>0.55000000000000004</v>
      </c>
      <c r="AQ222">
        <v>8.9</v>
      </c>
      <c r="AR222">
        <v>22.4</v>
      </c>
      <c r="AW222">
        <v>5.61</v>
      </c>
      <c r="AX222">
        <v>5.61</v>
      </c>
      <c r="AY222">
        <v>44.2</v>
      </c>
      <c r="BC222">
        <v>78.3</v>
      </c>
      <c r="BE222">
        <v>5.56</v>
      </c>
      <c r="BF222">
        <v>2.1</v>
      </c>
      <c r="BG222">
        <v>10.4</v>
      </c>
      <c r="BH222">
        <v>0.6</v>
      </c>
      <c r="BI222">
        <v>0.95</v>
      </c>
      <c r="BJ222">
        <v>0.95</v>
      </c>
      <c r="BL222">
        <v>6.94</v>
      </c>
      <c r="BM222">
        <v>0.74</v>
      </c>
      <c r="BO222">
        <v>0.55000000000000004</v>
      </c>
      <c r="BP222">
        <v>2.02</v>
      </c>
      <c r="BQ222">
        <v>2.02</v>
      </c>
      <c r="BR222">
        <v>2.02</v>
      </c>
      <c r="BS222">
        <v>403</v>
      </c>
      <c r="BT222">
        <v>1.2</v>
      </c>
      <c r="BU222">
        <v>25.3</v>
      </c>
      <c r="BV222">
        <v>4.37</v>
      </c>
      <c r="BX222">
        <v>181</v>
      </c>
    </row>
    <row r="223" spans="1:76" x14ac:dyDescent="0.25">
      <c r="A223" t="s">
        <v>656</v>
      </c>
      <c r="B223" t="s">
        <v>119</v>
      </c>
      <c r="C223" t="s">
        <v>630</v>
      </c>
      <c r="D223" t="s">
        <v>631</v>
      </c>
      <c r="E223" s="61">
        <v>45275</v>
      </c>
      <c r="F223" s="61">
        <v>45291</v>
      </c>
      <c r="K223">
        <v>571</v>
      </c>
      <c r="P223">
        <v>83.6</v>
      </c>
      <c r="Q223">
        <v>83.6</v>
      </c>
      <c r="S223">
        <v>52</v>
      </c>
      <c r="T223">
        <v>2.13</v>
      </c>
      <c r="V223">
        <v>6.54</v>
      </c>
      <c r="W223">
        <v>4</v>
      </c>
      <c r="X223">
        <v>1.39</v>
      </c>
      <c r="AA223">
        <v>27.5</v>
      </c>
      <c r="AB223">
        <v>5.03</v>
      </c>
      <c r="AD223">
        <v>4.96</v>
      </c>
      <c r="AF223">
        <v>1.32</v>
      </c>
      <c r="AI223">
        <v>18.8</v>
      </c>
      <c r="AK223">
        <v>0.64</v>
      </c>
      <c r="AQ223">
        <v>8.15</v>
      </c>
      <c r="AR223">
        <v>20.9</v>
      </c>
      <c r="AW223">
        <v>5.59</v>
      </c>
      <c r="AX223">
        <v>5.59</v>
      </c>
      <c r="AY223">
        <v>70.099999999999994</v>
      </c>
      <c r="BC223">
        <v>75.400000000000006</v>
      </c>
      <c r="BE223">
        <v>5.8</v>
      </c>
      <c r="BF223">
        <v>1.7</v>
      </c>
      <c r="BG223">
        <v>10.199999999999999</v>
      </c>
      <c r="BH223">
        <v>0.6</v>
      </c>
      <c r="BI223">
        <v>1</v>
      </c>
      <c r="BJ223">
        <v>1</v>
      </c>
      <c r="BL223">
        <v>6.47</v>
      </c>
      <c r="BM223">
        <v>0.71</v>
      </c>
      <c r="BO223">
        <v>0.61</v>
      </c>
      <c r="BP223">
        <v>1.95</v>
      </c>
      <c r="BQ223">
        <v>1.95</v>
      </c>
      <c r="BR223">
        <v>1.95</v>
      </c>
      <c r="BS223">
        <v>411</v>
      </c>
      <c r="BT223">
        <v>1.6</v>
      </c>
      <c r="BU223">
        <v>24.9</v>
      </c>
      <c r="BV223">
        <v>4.67</v>
      </c>
      <c r="BX223">
        <v>171</v>
      </c>
    </row>
    <row r="224" spans="1:76" x14ac:dyDescent="0.25">
      <c r="A224" t="s">
        <v>657</v>
      </c>
      <c r="B224" t="s">
        <v>119</v>
      </c>
      <c r="C224" t="s">
        <v>630</v>
      </c>
      <c r="D224" t="s">
        <v>631</v>
      </c>
      <c r="E224" s="61">
        <v>45275</v>
      </c>
      <c r="F224" s="61">
        <v>45291</v>
      </c>
      <c r="K224">
        <v>348</v>
      </c>
      <c r="P224">
        <v>43.6</v>
      </c>
      <c r="Q224">
        <v>43.6</v>
      </c>
      <c r="S224">
        <v>64</v>
      </c>
      <c r="T224">
        <v>2.0299999999999998</v>
      </c>
      <c r="V224">
        <v>9.25</v>
      </c>
      <c r="W224">
        <v>5.84</v>
      </c>
      <c r="X224">
        <v>2.12</v>
      </c>
      <c r="AA224">
        <v>27.3</v>
      </c>
      <c r="AB224">
        <v>7.67</v>
      </c>
      <c r="AD224">
        <v>5.0199999999999996</v>
      </c>
      <c r="AF224">
        <v>1.92</v>
      </c>
      <c r="AI224">
        <v>22.7</v>
      </c>
      <c r="AK224">
        <v>0.96</v>
      </c>
      <c r="AQ224">
        <v>7.73</v>
      </c>
      <c r="AR224">
        <v>29.2</v>
      </c>
      <c r="AW224">
        <v>7.01</v>
      </c>
      <c r="AX224">
        <v>7.01</v>
      </c>
      <c r="AY224">
        <v>81.5</v>
      </c>
      <c r="BC224">
        <v>67.400000000000006</v>
      </c>
      <c r="BE224">
        <v>7.22</v>
      </c>
      <c r="BF224">
        <v>1.9</v>
      </c>
      <c r="BG224">
        <v>16.8</v>
      </c>
      <c r="BH224">
        <v>0.5</v>
      </c>
      <c r="BI224">
        <v>1.44</v>
      </c>
      <c r="BJ224">
        <v>1.44</v>
      </c>
      <c r="BL224">
        <v>6.17</v>
      </c>
      <c r="BM224">
        <v>0.7</v>
      </c>
      <c r="BO224">
        <v>0.9</v>
      </c>
      <c r="BP224">
        <v>1.63</v>
      </c>
      <c r="BQ224">
        <v>1.63</v>
      </c>
      <c r="BR224">
        <v>1.63</v>
      </c>
      <c r="BS224">
        <v>376</v>
      </c>
      <c r="BT224">
        <v>1.2</v>
      </c>
      <c r="BU224">
        <v>38.200000000000003</v>
      </c>
      <c r="BV224">
        <v>6.81</v>
      </c>
      <c r="BX224">
        <v>169</v>
      </c>
    </row>
    <row r="225" spans="1:76" x14ac:dyDescent="0.25">
      <c r="A225" t="s">
        <v>658</v>
      </c>
      <c r="B225" t="s">
        <v>119</v>
      </c>
      <c r="C225" t="s">
        <v>630</v>
      </c>
      <c r="D225" t="s">
        <v>631</v>
      </c>
      <c r="E225" s="61">
        <v>45275</v>
      </c>
      <c r="F225" s="61">
        <v>45291</v>
      </c>
      <c r="K225">
        <v>337</v>
      </c>
      <c r="P225">
        <v>51.5</v>
      </c>
      <c r="Q225">
        <v>51.5</v>
      </c>
      <c r="S225">
        <v>47</v>
      </c>
      <c r="T225">
        <v>1.59</v>
      </c>
      <c r="V225">
        <v>14.7</v>
      </c>
      <c r="W225">
        <v>8.1199999999999992</v>
      </c>
      <c r="X225">
        <v>3.75</v>
      </c>
      <c r="AA225">
        <v>26.4</v>
      </c>
      <c r="AB225">
        <v>14.45</v>
      </c>
      <c r="AD225">
        <v>4.79</v>
      </c>
      <c r="AF225">
        <v>2.88</v>
      </c>
      <c r="AI225">
        <v>57.9</v>
      </c>
      <c r="AK225">
        <v>1.26</v>
      </c>
      <c r="AQ225">
        <v>8.34</v>
      </c>
      <c r="AR225">
        <v>71.2</v>
      </c>
      <c r="AW225">
        <v>19</v>
      </c>
      <c r="AX225">
        <v>19</v>
      </c>
      <c r="AY225">
        <v>64.3</v>
      </c>
      <c r="BC225">
        <v>71.7</v>
      </c>
      <c r="BE225">
        <v>15.6</v>
      </c>
      <c r="BF225">
        <v>2.2000000000000002</v>
      </c>
      <c r="BG225">
        <v>19.2</v>
      </c>
      <c r="BH225">
        <v>0.6</v>
      </c>
      <c r="BI225">
        <v>2.2999999999999998</v>
      </c>
      <c r="BJ225">
        <v>2.2999999999999998</v>
      </c>
      <c r="BL225">
        <v>6.04</v>
      </c>
      <c r="BM225">
        <v>0.69</v>
      </c>
      <c r="BO225">
        <v>1.24</v>
      </c>
      <c r="BP225">
        <v>1.7</v>
      </c>
      <c r="BQ225">
        <v>1.7</v>
      </c>
      <c r="BR225">
        <v>1.7</v>
      </c>
      <c r="BS225">
        <v>367</v>
      </c>
      <c r="BT225">
        <v>1.1000000000000001</v>
      </c>
      <c r="BU225">
        <v>57.1</v>
      </c>
      <c r="BV225">
        <v>8.9600000000000009</v>
      </c>
      <c r="BX225">
        <v>168</v>
      </c>
    </row>
    <row r="226" spans="1:76" x14ac:dyDescent="0.25">
      <c r="A226" t="s">
        <v>659</v>
      </c>
      <c r="B226" t="s">
        <v>119</v>
      </c>
      <c r="C226" t="s">
        <v>630</v>
      </c>
      <c r="D226" t="s">
        <v>631</v>
      </c>
      <c r="E226" s="61">
        <v>45275</v>
      </c>
      <c r="F226" s="61">
        <v>45291</v>
      </c>
      <c r="K226">
        <v>376</v>
      </c>
      <c r="P226">
        <v>68.5</v>
      </c>
      <c r="Q226">
        <v>68.5</v>
      </c>
      <c r="S226">
        <v>43</v>
      </c>
      <c r="T226">
        <v>1.4</v>
      </c>
      <c r="V226">
        <v>21.5</v>
      </c>
      <c r="W226">
        <v>10.15</v>
      </c>
      <c r="X226">
        <v>7.07</v>
      </c>
      <c r="AA226">
        <v>27</v>
      </c>
      <c r="AB226">
        <v>24.9</v>
      </c>
      <c r="AD226">
        <v>4.51</v>
      </c>
      <c r="AF226">
        <v>3.84</v>
      </c>
      <c r="AI226">
        <v>130.5</v>
      </c>
      <c r="AK226">
        <v>1.3</v>
      </c>
      <c r="AQ226">
        <v>7.85</v>
      </c>
      <c r="AR226">
        <v>149.5</v>
      </c>
      <c r="AW226">
        <v>39.4</v>
      </c>
      <c r="AX226">
        <v>39.4</v>
      </c>
      <c r="AY226">
        <v>49.5</v>
      </c>
      <c r="BC226">
        <v>73.5</v>
      </c>
      <c r="BE226">
        <v>30.8</v>
      </c>
      <c r="BF226">
        <v>2</v>
      </c>
      <c r="BG226">
        <v>16.399999999999999</v>
      </c>
      <c r="BH226">
        <v>0.5</v>
      </c>
      <c r="BI226">
        <v>3.74</v>
      </c>
      <c r="BJ226">
        <v>3.74</v>
      </c>
      <c r="BL226">
        <v>5.76</v>
      </c>
      <c r="BM226">
        <v>0.68</v>
      </c>
      <c r="BO226">
        <v>1.53</v>
      </c>
      <c r="BP226">
        <v>1.78</v>
      </c>
      <c r="BQ226">
        <v>1.78</v>
      </c>
      <c r="BR226">
        <v>1.78</v>
      </c>
      <c r="BS226">
        <v>354</v>
      </c>
      <c r="BT226">
        <v>1.3</v>
      </c>
      <c r="BU226">
        <v>77.3</v>
      </c>
      <c r="BV226">
        <v>10.15</v>
      </c>
      <c r="BX226">
        <v>164</v>
      </c>
    </row>
    <row r="227" spans="1:76" x14ac:dyDescent="0.25">
      <c r="A227" t="s">
        <v>660</v>
      </c>
      <c r="B227" t="s">
        <v>119</v>
      </c>
      <c r="C227" t="s">
        <v>630</v>
      </c>
      <c r="D227" t="s">
        <v>631</v>
      </c>
      <c r="E227" s="61">
        <v>45275</v>
      </c>
      <c r="F227" s="61">
        <v>45291</v>
      </c>
      <c r="K227">
        <v>308</v>
      </c>
      <c r="P227">
        <v>32.299999999999997</v>
      </c>
      <c r="Q227">
        <v>32.299999999999997</v>
      </c>
      <c r="S227">
        <v>48</v>
      </c>
      <c r="T227">
        <v>0.98</v>
      </c>
      <c r="V227">
        <v>15.35</v>
      </c>
      <c r="W227">
        <v>9.01</v>
      </c>
      <c r="X227">
        <v>3.29</v>
      </c>
      <c r="AA227">
        <v>22.4</v>
      </c>
      <c r="AB227">
        <v>13.85</v>
      </c>
      <c r="AD227">
        <v>4.1399999999999997</v>
      </c>
      <c r="AF227">
        <v>3.17</v>
      </c>
      <c r="AI227">
        <v>45.7</v>
      </c>
      <c r="AK227">
        <v>1.44</v>
      </c>
      <c r="AQ227">
        <v>6.57</v>
      </c>
      <c r="AR227">
        <v>51.3</v>
      </c>
      <c r="AW227">
        <v>12.9</v>
      </c>
      <c r="AX227">
        <v>12.9</v>
      </c>
      <c r="AY227">
        <v>52.8</v>
      </c>
      <c r="BC227">
        <v>56.3</v>
      </c>
      <c r="BE227">
        <v>12.15</v>
      </c>
      <c r="BF227">
        <v>1.8</v>
      </c>
      <c r="BG227">
        <v>57.9</v>
      </c>
      <c r="BH227">
        <v>0.5</v>
      </c>
      <c r="BI227">
        <v>2.2400000000000002</v>
      </c>
      <c r="BJ227">
        <v>2.2400000000000002</v>
      </c>
      <c r="BL227">
        <v>5.26</v>
      </c>
      <c r="BM227">
        <v>0.57999999999999996</v>
      </c>
      <c r="BO227">
        <v>1.35</v>
      </c>
      <c r="BP227">
        <v>1.26</v>
      </c>
      <c r="BQ227">
        <v>1.26</v>
      </c>
      <c r="BR227">
        <v>1.26</v>
      </c>
      <c r="BS227">
        <v>277</v>
      </c>
      <c r="BT227">
        <v>2.2999999999999998</v>
      </c>
      <c r="BU227">
        <v>72.2</v>
      </c>
      <c r="BV227">
        <v>9.82</v>
      </c>
      <c r="BX227">
        <v>141</v>
      </c>
    </row>
    <row r="228" spans="1:76" x14ac:dyDescent="0.25">
      <c r="A228" t="s">
        <v>661</v>
      </c>
      <c r="B228" t="s">
        <v>119</v>
      </c>
      <c r="C228" t="s">
        <v>630</v>
      </c>
      <c r="D228" t="s">
        <v>631</v>
      </c>
      <c r="E228" s="61">
        <v>45275</v>
      </c>
      <c r="F228" s="61">
        <v>45291</v>
      </c>
      <c r="K228">
        <v>209</v>
      </c>
      <c r="P228">
        <v>43.2</v>
      </c>
      <c r="Q228">
        <v>43.2</v>
      </c>
      <c r="S228">
        <v>95</v>
      </c>
      <c r="T228">
        <v>2.66</v>
      </c>
      <c r="V228">
        <v>10.199999999999999</v>
      </c>
      <c r="W228">
        <v>5.98</v>
      </c>
      <c r="X228">
        <v>2.38</v>
      </c>
      <c r="AA228">
        <v>22.2</v>
      </c>
      <c r="AB228">
        <v>9.6999999999999993</v>
      </c>
      <c r="AD228">
        <v>4.26</v>
      </c>
      <c r="AF228">
        <v>2.14</v>
      </c>
      <c r="AI228">
        <v>46.8</v>
      </c>
      <c r="AK228">
        <v>0.87</v>
      </c>
      <c r="AQ228">
        <v>7.38</v>
      </c>
      <c r="AR228">
        <v>46.1</v>
      </c>
      <c r="AW228">
        <v>11.95</v>
      </c>
      <c r="AX228">
        <v>11.95</v>
      </c>
      <c r="AY228">
        <v>46.9</v>
      </c>
      <c r="BC228">
        <v>60.1</v>
      </c>
      <c r="BE228">
        <v>10.45</v>
      </c>
      <c r="BF228">
        <v>1.7</v>
      </c>
      <c r="BG228">
        <v>23.2</v>
      </c>
      <c r="BH228">
        <v>0.5</v>
      </c>
      <c r="BI228">
        <v>1.6</v>
      </c>
      <c r="BJ228">
        <v>1.6</v>
      </c>
      <c r="BL228">
        <v>5.19</v>
      </c>
      <c r="BM228">
        <v>0.62</v>
      </c>
      <c r="BO228">
        <v>0.79</v>
      </c>
      <c r="BP228">
        <v>1.58</v>
      </c>
      <c r="BQ228">
        <v>1.58</v>
      </c>
      <c r="BR228">
        <v>1.58</v>
      </c>
      <c r="BS228">
        <v>218</v>
      </c>
      <c r="BT228">
        <v>1.2</v>
      </c>
      <c r="BU228">
        <v>47.5</v>
      </c>
      <c r="BV228">
        <v>6.19</v>
      </c>
      <c r="BX228">
        <v>153</v>
      </c>
    </row>
    <row r="229" spans="1:76" x14ac:dyDescent="0.25">
      <c r="A229" t="s">
        <v>662</v>
      </c>
      <c r="B229" t="s">
        <v>119</v>
      </c>
      <c r="C229" t="s">
        <v>630</v>
      </c>
      <c r="D229" t="s">
        <v>631</v>
      </c>
      <c r="E229" s="61">
        <v>45275</v>
      </c>
      <c r="F229" s="61">
        <v>45291</v>
      </c>
      <c r="K229">
        <v>525</v>
      </c>
      <c r="P229">
        <v>72.599999999999994</v>
      </c>
      <c r="Q229">
        <v>72.599999999999994</v>
      </c>
      <c r="S229">
        <v>99</v>
      </c>
      <c r="T229">
        <v>2.04</v>
      </c>
      <c r="V229">
        <v>11.3</v>
      </c>
      <c r="W229">
        <v>6.21</v>
      </c>
      <c r="X229">
        <v>2.76</v>
      </c>
      <c r="AA229">
        <v>20.2</v>
      </c>
      <c r="AB229">
        <v>10.15</v>
      </c>
      <c r="AD229">
        <v>4.0199999999999996</v>
      </c>
      <c r="AF229">
        <v>2.2000000000000002</v>
      </c>
      <c r="AI229">
        <v>53.9</v>
      </c>
      <c r="AK229">
        <v>0.88</v>
      </c>
      <c r="AQ229">
        <v>7.38</v>
      </c>
      <c r="AR229">
        <v>53</v>
      </c>
      <c r="AW229">
        <v>13.95</v>
      </c>
      <c r="AX229">
        <v>13.95</v>
      </c>
      <c r="AY229">
        <v>51.9</v>
      </c>
      <c r="BC229">
        <v>62.7</v>
      </c>
      <c r="BE229">
        <v>12.05</v>
      </c>
      <c r="BF229">
        <v>1.6</v>
      </c>
      <c r="BG229">
        <v>21.9</v>
      </c>
      <c r="BH229">
        <v>0.5</v>
      </c>
      <c r="BI229">
        <v>1.76</v>
      </c>
      <c r="BJ229">
        <v>1.76</v>
      </c>
      <c r="BL229">
        <v>5.05</v>
      </c>
      <c r="BM229">
        <v>0.61</v>
      </c>
      <c r="BO229">
        <v>0.87</v>
      </c>
      <c r="BP229">
        <v>1.52</v>
      </c>
      <c r="BQ229">
        <v>1.52</v>
      </c>
      <c r="BR229">
        <v>1.52</v>
      </c>
      <c r="BS229">
        <v>204</v>
      </c>
      <c r="BT229">
        <v>1.1000000000000001</v>
      </c>
      <c r="BU229">
        <v>52.1</v>
      </c>
      <c r="BV229">
        <v>6.43</v>
      </c>
      <c r="BX229">
        <v>146</v>
      </c>
    </row>
    <row r="230" spans="1:76" x14ac:dyDescent="0.25">
      <c r="A230" t="s">
        <v>663</v>
      </c>
      <c r="B230" t="s">
        <v>119</v>
      </c>
      <c r="C230" t="s">
        <v>630</v>
      </c>
      <c r="D230" t="s">
        <v>631</v>
      </c>
      <c r="E230" s="61">
        <v>45275</v>
      </c>
      <c r="F230" s="61">
        <v>45291</v>
      </c>
      <c r="K230">
        <v>682</v>
      </c>
      <c r="P230">
        <v>87.4</v>
      </c>
      <c r="Q230">
        <v>87.4</v>
      </c>
      <c r="S230">
        <v>102</v>
      </c>
      <c r="T230">
        <v>2.14</v>
      </c>
      <c r="V230">
        <v>12.85</v>
      </c>
      <c r="W230">
        <v>6.81</v>
      </c>
      <c r="X230">
        <v>3.26</v>
      </c>
      <c r="AA230">
        <v>21.3</v>
      </c>
      <c r="AB230">
        <v>13.3</v>
      </c>
      <c r="AD230">
        <v>4.07</v>
      </c>
      <c r="AF230">
        <v>2.39</v>
      </c>
      <c r="AI230">
        <v>60.6</v>
      </c>
      <c r="AK230">
        <v>0.94</v>
      </c>
      <c r="AQ230">
        <v>6.97</v>
      </c>
      <c r="AR230">
        <v>60.5</v>
      </c>
      <c r="AW230">
        <v>15.1</v>
      </c>
      <c r="AX230">
        <v>15.1</v>
      </c>
      <c r="AY230">
        <v>55.4</v>
      </c>
      <c r="BC230">
        <v>58.6</v>
      </c>
      <c r="BE230">
        <v>12.65</v>
      </c>
      <c r="BF230">
        <v>1.5</v>
      </c>
      <c r="BG230">
        <v>29</v>
      </c>
      <c r="BH230">
        <v>0.5</v>
      </c>
      <c r="BI230">
        <v>2.2000000000000002</v>
      </c>
      <c r="BJ230">
        <v>2.2000000000000002</v>
      </c>
      <c r="BL230">
        <v>5.03</v>
      </c>
      <c r="BM230">
        <v>0.59</v>
      </c>
      <c r="BO230">
        <v>0.95</v>
      </c>
      <c r="BP230">
        <v>1.52</v>
      </c>
      <c r="BQ230">
        <v>1.52</v>
      </c>
      <c r="BR230">
        <v>1.52</v>
      </c>
      <c r="BS230">
        <v>188</v>
      </c>
      <c r="BT230">
        <v>1</v>
      </c>
      <c r="BU230">
        <v>54.2</v>
      </c>
      <c r="BV230">
        <v>6.91</v>
      </c>
      <c r="BX230">
        <v>141</v>
      </c>
    </row>
    <row r="231" spans="1:76" x14ac:dyDescent="0.25">
      <c r="A231" t="s">
        <v>664</v>
      </c>
      <c r="B231" t="s">
        <v>119</v>
      </c>
      <c r="C231" t="s">
        <v>630</v>
      </c>
      <c r="D231" t="s">
        <v>631</v>
      </c>
      <c r="E231" s="61">
        <v>45275</v>
      </c>
      <c r="F231" s="61">
        <v>45291</v>
      </c>
      <c r="K231">
        <v>342</v>
      </c>
      <c r="P231">
        <v>50.3</v>
      </c>
      <c r="Q231">
        <v>50.3</v>
      </c>
      <c r="S231">
        <v>104</v>
      </c>
      <c r="T231">
        <v>2.79</v>
      </c>
      <c r="V231">
        <v>13.8</v>
      </c>
      <c r="W231">
        <v>8.5399999999999991</v>
      </c>
      <c r="X231">
        <v>3.06</v>
      </c>
      <c r="AA231">
        <v>21.4</v>
      </c>
      <c r="AB231">
        <v>13.3</v>
      </c>
      <c r="AD231">
        <v>4.07</v>
      </c>
      <c r="AF231">
        <v>2.94</v>
      </c>
      <c r="AI231">
        <v>51.7</v>
      </c>
      <c r="AK231">
        <v>1.24</v>
      </c>
      <c r="AQ231">
        <v>7</v>
      </c>
      <c r="AR231">
        <v>50.1</v>
      </c>
      <c r="AW231">
        <v>12.3</v>
      </c>
      <c r="AX231">
        <v>12.3</v>
      </c>
      <c r="AY231">
        <v>53.9</v>
      </c>
      <c r="BC231">
        <v>54.2</v>
      </c>
      <c r="BE231">
        <v>11.35</v>
      </c>
      <c r="BF231">
        <v>2.1</v>
      </c>
      <c r="BG231">
        <v>35.4</v>
      </c>
      <c r="BH231">
        <v>0.5</v>
      </c>
      <c r="BI231">
        <v>2.14</v>
      </c>
      <c r="BJ231">
        <v>2.14</v>
      </c>
      <c r="BL231">
        <v>5.07</v>
      </c>
      <c r="BM231">
        <v>0.59</v>
      </c>
      <c r="BO231">
        <v>1.26</v>
      </c>
      <c r="BP231">
        <v>1.46</v>
      </c>
      <c r="BQ231">
        <v>1.46</v>
      </c>
      <c r="BR231">
        <v>1.46</v>
      </c>
      <c r="BS231">
        <v>194</v>
      </c>
      <c r="BT231">
        <v>1.2</v>
      </c>
      <c r="BU231">
        <v>85.9</v>
      </c>
      <c r="BV231">
        <v>7.88</v>
      </c>
      <c r="BX231">
        <v>143</v>
      </c>
    </row>
    <row r="232" spans="1:76" x14ac:dyDescent="0.25">
      <c r="A232" t="s">
        <v>665</v>
      </c>
      <c r="B232" t="s">
        <v>119</v>
      </c>
      <c r="C232" t="s">
        <v>630</v>
      </c>
      <c r="D232" t="s">
        <v>631</v>
      </c>
      <c r="E232" s="61">
        <v>45275</v>
      </c>
      <c r="F232" s="61">
        <v>45291</v>
      </c>
      <c r="K232">
        <v>301</v>
      </c>
      <c r="P232">
        <v>44</v>
      </c>
      <c r="Q232">
        <v>44</v>
      </c>
      <c r="S232">
        <v>107</v>
      </c>
      <c r="T232">
        <v>2.38</v>
      </c>
      <c r="V232">
        <v>23.7</v>
      </c>
      <c r="W232">
        <v>17.2</v>
      </c>
      <c r="X232">
        <v>3.42</v>
      </c>
      <c r="AA232">
        <v>19</v>
      </c>
      <c r="AB232">
        <v>18.649999999999999</v>
      </c>
      <c r="AD232">
        <v>3.38</v>
      </c>
      <c r="AF232">
        <v>5.86</v>
      </c>
      <c r="AI232">
        <v>52.5</v>
      </c>
      <c r="AK232">
        <v>2.33</v>
      </c>
      <c r="AQ232">
        <v>5.44</v>
      </c>
      <c r="AR232">
        <v>48.6</v>
      </c>
      <c r="AW232">
        <v>11.7</v>
      </c>
      <c r="AX232">
        <v>11.7</v>
      </c>
      <c r="AY232">
        <v>53.7</v>
      </c>
      <c r="BC232">
        <v>49.4</v>
      </c>
      <c r="BE232">
        <v>11.55</v>
      </c>
      <c r="BF232">
        <v>1.3</v>
      </c>
      <c r="BG232">
        <v>51.3</v>
      </c>
      <c r="BH232">
        <v>0.4</v>
      </c>
      <c r="BI232">
        <v>3.15</v>
      </c>
      <c r="BJ232">
        <v>3.15</v>
      </c>
      <c r="BL232">
        <v>4.4400000000000004</v>
      </c>
      <c r="BM232">
        <v>0.48</v>
      </c>
      <c r="BO232">
        <v>2.44</v>
      </c>
      <c r="BP232">
        <v>1.22</v>
      </c>
      <c r="BQ232">
        <v>1.22</v>
      </c>
      <c r="BR232">
        <v>1.22</v>
      </c>
      <c r="BS232">
        <v>179</v>
      </c>
      <c r="BT232">
        <v>1</v>
      </c>
      <c r="BU232">
        <v>200</v>
      </c>
      <c r="BV232">
        <v>14.75</v>
      </c>
      <c r="BX232">
        <v>126</v>
      </c>
    </row>
    <row r="233" spans="1:76" x14ac:dyDescent="0.25">
      <c r="A233" t="s">
        <v>666</v>
      </c>
      <c r="B233" t="s">
        <v>119</v>
      </c>
      <c r="C233" t="s">
        <v>630</v>
      </c>
      <c r="D233" t="s">
        <v>631</v>
      </c>
      <c r="E233" s="61">
        <v>45275</v>
      </c>
      <c r="F233" s="61">
        <v>45291</v>
      </c>
      <c r="K233">
        <v>304</v>
      </c>
      <c r="P233">
        <v>33.5</v>
      </c>
      <c r="Q233">
        <v>33.5</v>
      </c>
      <c r="S233">
        <v>113</v>
      </c>
      <c r="T233">
        <v>1.94</v>
      </c>
      <c r="V233">
        <v>11.15</v>
      </c>
      <c r="W233">
        <v>7.46</v>
      </c>
      <c r="X233">
        <v>1.88</v>
      </c>
      <c r="AA233">
        <v>19.8</v>
      </c>
      <c r="AB233">
        <v>9.8800000000000008</v>
      </c>
      <c r="AD233">
        <v>3.28</v>
      </c>
      <c r="AF233">
        <v>2.7</v>
      </c>
      <c r="AI233">
        <v>34.200000000000003</v>
      </c>
      <c r="AK233">
        <v>1.02</v>
      </c>
      <c r="AQ233">
        <v>6.18</v>
      </c>
      <c r="AR233">
        <v>30.4</v>
      </c>
      <c r="AW233">
        <v>7.21</v>
      </c>
      <c r="AX233">
        <v>7.21</v>
      </c>
      <c r="AY233">
        <v>61.4</v>
      </c>
      <c r="BC233">
        <v>54</v>
      </c>
      <c r="BE233">
        <v>6.91</v>
      </c>
      <c r="BF233">
        <v>1.3</v>
      </c>
      <c r="BG233">
        <v>75.7</v>
      </c>
      <c r="BH233">
        <v>0.4</v>
      </c>
      <c r="BI233">
        <v>1.52</v>
      </c>
      <c r="BJ233">
        <v>1.52</v>
      </c>
      <c r="BL233">
        <v>4.51</v>
      </c>
      <c r="BM233">
        <v>0.51</v>
      </c>
      <c r="BO233">
        <v>1.1000000000000001</v>
      </c>
      <c r="BP233">
        <v>1.2</v>
      </c>
      <c r="BQ233">
        <v>1.2</v>
      </c>
      <c r="BR233">
        <v>1.2</v>
      </c>
      <c r="BS233">
        <v>189</v>
      </c>
      <c r="BT233">
        <v>0.8</v>
      </c>
      <c r="BU233">
        <v>86.2</v>
      </c>
      <c r="BV233">
        <v>6.89</v>
      </c>
      <c r="BX233">
        <v>131</v>
      </c>
    </row>
    <row r="234" spans="1:76" x14ac:dyDescent="0.25">
      <c r="A234" t="s">
        <v>667</v>
      </c>
      <c r="B234" t="s">
        <v>119</v>
      </c>
      <c r="C234" t="s">
        <v>630</v>
      </c>
      <c r="D234" t="s">
        <v>631</v>
      </c>
      <c r="E234" s="61">
        <v>45275</v>
      </c>
      <c r="F234" s="61">
        <v>45291</v>
      </c>
      <c r="K234">
        <v>195.5</v>
      </c>
      <c r="P234">
        <v>26.1</v>
      </c>
      <c r="Q234">
        <v>26.1</v>
      </c>
      <c r="S234">
        <v>84</v>
      </c>
      <c r="T234">
        <v>3.95</v>
      </c>
      <c r="V234">
        <v>3.96</v>
      </c>
      <c r="W234">
        <v>2.61</v>
      </c>
      <c r="X234">
        <v>0.9</v>
      </c>
      <c r="AA234">
        <v>15.7</v>
      </c>
      <c r="AB234">
        <v>3.62</v>
      </c>
      <c r="AD234">
        <v>2.83</v>
      </c>
      <c r="AF234">
        <v>0.87</v>
      </c>
      <c r="AI234">
        <v>13.4</v>
      </c>
      <c r="AK234">
        <v>0.37</v>
      </c>
      <c r="AQ234">
        <v>5.08</v>
      </c>
      <c r="AR234">
        <v>13.6</v>
      </c>
      <c r="AW234">
        <v>3.4</v>
      </c>
      <c r="AX234">
        <v>3.4</v>
      </c>
      <c r="AY234">
        <v>47.3</v>
      </c>
      <c r="BC234">
        <v>42</v>
      </c>
      <c r="BE234">
        <v>2.98</v>
      </c>
      <c r="BF234">
        <v>1.3</v>
      </c>
      <c r="BG234">
        <v>106</v>
      </c>
      <c r="BH234">
        <v>0.3</v>
      </c>
      <c r="BI234">
        <v>0.6</v>
      </c>
      <c r="BJ234">
        <v>0.6</v>
      </c>
      <c r="BL234">
        <v>3.79</v>
      </c>
      <c r="BM234">
        <v>0.41</v>
      </c>
      <c r="BO234">
        <v>0.41</v>
      </c>
      <c r="BP234">
        <v>0.81</v>
      </c>
      <c r="BQ234">
        <v>0.81</v>
      </c>
      <c r="BR234">
        <v>0.81</v>
      </c>
      <c r="BS234">
        <v>125</v>
      </c>
      <c r="BT234">
        <v>1.6</v>
      </c>
      <c r="BU234">
        <v>24.9</v>
      </c>
      <c r="BV234">
        <v>2.89</v>
      </c>
      <c r="BX234">
        <v>108</v>
      </c>
    </row>
    <row r="235" spans="1:76" x14ac:dyDescent="0.25">
      <c r="A235" t="s">
        <v>668</v>
      </c>
      <c r="B235" t="s">
        <v>119</v>
      </c>
      <c r="C235" t="s">
        <v>630</v>
      </c>
      <c r="D235" t="s">
        <v>631</v>
      </c>
      <c r="E235" s="61">
        <v>45275</v>
      </c>
      <c r="F235" s="61">
        <v>45291</v>
      </c>
      <c r="K235">
        <v>168</v>
      </c>
      <c r="P235">
        <v>65.599999999999994</v>
      </c>
      <c r="Q235">
        <v>65.599999999999994</v>
      </c>
      <c r="S235">
        <v>80</v>
      </c>
      <c r="T235">
        <v>5.15</v>
      </c>
      <c r="V235">
        <v>7.92</v>
      </c>
      <c r="W235">
        <v>4.4800000000000004</v>
      </c>
      <c r="X235">
        <v>1.86</v>
      </c>
      <c r="AA235">
        <v>17.399999999999999</v>
      </c>
      <c r="AB235">
        <v>7.79</v>
      </c>
      <c r="AD235">
        <v>2.74</v>
      </c>
      <c r="AF235">
        <v>1.75</v>
      </c>
      <c r="AI235">
        <v>27.8</v>
      </c>
      <c r="AK235">
        <v>0.6</v>
      </c>
      <c r="AQ235">
        <v>4.99</v>
      </c>
      <c r="AR235">
        <v>31.4</v>
      </c>
      <c r="AW235">
        <v>7.7</v>
      </c>
      <c r="AX235">
        <v>7.7</v>
      </c>
      <c r="AY235">
        <v>37.799999999999997</v>
      </c>
      <c r="BC235">
        <v>41.4</v>
      </c>
      <c r="BE235">
        <v>8.2200000000000006</v>
      </c>
      <c r="BF235">
        <v>0.9</v>
      </c>
      <c r="BG235">
        <v>115.5</v>
      </c>
      <c r="BH235">
        <v>0.3</v>
      </c>
      <c r="BI235">
        <v>1.42</v>
      </c>
      <c r="BJ235">
        <v>1.42</v>
      </c>
      <c r="BL235">
        <v>3.32</v>
      </c>
      <c r="BM235">
        <v>0.4</v>
      </c>
      <c r="BO235">
        <v>0.64</v>
      </c>
      <c r="BP235">
        <v>0.77</v>
      </c>
      <c r="BQ235">
        <v>0.77</v>
      </c>
      <c r="BR235">
        <v>0.77</v>
      </c>
      <c r="BS235">
        <v>164</v>
      </c>
      <c r="BT235">
        <v>0.9</v>
      </c>
      <c r="BU235">
        <v>45.7</v>
      </c>
      <c r="BV235">
        <v>4.13</v>
      </c>
      <c r="BX235">
        <v>103</v>
      </c>
    </row>
    <row r="236" spans="1:76" x14ac:dyDescent="0.25">
      <c r="A236" t="s">
        <v>669</v>
      </c>
      <c r="B236" t="s">
        <v>119</v>
      </c>
      <c r="C236" t="s">
        <v>630</v>
      </c>
      <c r="D236" t="s">
        <v>631</v>
      </c>
      <c r="E236" s="61">
        <v>45275</v>
      </c>
      <c r="F236" s="61">
        <v>45291</v>
      </c>
      <c r="K236">
        <v>340</v>
      </c>
      <c r="P236">
        <v>50</v>
      </c>
      <c r="Q236">
        <v>50</v>
      </c>
      <c r="S236">
        <v>68</v>
      </c>
      <c r="T236">
        <v>2.2400000000000002</v>
      </c>
      <c r="V236">
        <v>5.75</v>
      </c>
      <c r="W236">
        <v>3.75</v>
      </c>
      <c r="X236">
        <v>1.53</v>
      </c>
      <c r="AA236">
        <v>24.7</v>
      </c>
      <c r="AB236">
        <v>5.51</v>
      </c>
      <c r="AD236">
        <v>4.2300000000000004</v>
      </c>
      <c r="AF236">
        <v>1.35</v>
      </c>
      <c r="AI236">
        <v>22.6</v>
      </c>
      <c r="AK236">
        <v>0.54</v>
      </c>
      <c r="AQ236">
        <v>7.46</v>
      </c>
      <c r="AR236">
        <v>25</v>
      </c>
      <c r="AW236">
        <v>6.46</v>
      </c>
      <c r="AX236">
        <v>6.46</v>
      </c>
      <c r="AY236">
        <v>27.1</v>
      </c>
      <c r="BC236">
        <v>66.5</v>
      </c>
      <c r="BE236">
        <v>5.31</v>
      </c>
      <c r="BF236">
        <v>2</v>
      </c>
      <c r="BG236">
        <v>22.4</v>
      </c>
      <c r="BH236">
        <v>0.5</v>
      </c>
      <c r="BI236">
        <v>0.92</v>
      </c>
      <c r="BJ236">
        <v>0.92</v>
      </c>
      <c r="BL236">
        <v>5.96</v>
      </c>
      <c r="BM236">
        <v>0.62</v>
      </c>
      <c r="BO236">
        <v>0.56999999999999995</v>
      </c>
      <c r="BP236">
        <v>1.52</v>
      </c>
      <c r="BQ236">
        <v>1.52</v>
      </c>
      <c r="BR236">
        <v>1.52</v>
      </c>
      <c r="BS236">
        <v>337</v>
      </c>
      <c r="BT236">
        <v>1.4</v>
      </c>
      <c r="BU236">
        <v>30</v>
      </c>
      <c r="BV236">
        <v>3.6</v>
      </c>
      <c r="BX236">
        <v>162</v>
      </c>
    </row>
    <row r="237" spans="1:76" x14ac:dyDescent="0.25">
      <c r="A237" t="s">
        <v>670</v>
      </c>
      <c r="B237" t="s">
        <v>119</v>
      </c>
      <c r="C237" t="s">
        <v>630</v>
      </c>
      <c r="D237" t="s">
        <v>631</v>
      </c>
      <c r="E237" s="61">
        <v>45275</v>
      </c>
      <c r="F237" s="61">
        <v>45291</v>
      </c>
      <c r="K237">
        <v>398</v>
      </c>
      <c r="P237">
        <v>27.4</v>
      </c>
      <c r="Q237">
        <v>27.4</v>
      </c>
      <c r="S237">
        <v>65</v>
      </c>
      <c r="T237">
        <v>2.16</v>
      </c>
      <c r="V237">
        <v>7.42</v>
      </c>
      <c r="W237">
        <v>4.5999999999999996</v>
      </c>
      <c r="X237">
        <v>1.92</v>
      </c>
      <c r="AA237">
        <v>25.7</v>
      </c>
      <c r="AB237">
        <v>7.93</v>
      </c>
      <c r="AD237">
        <v>4.1900000000000004</v>
      </c>
      <c r="AF237">
        <v>1.58</v>
      </c>
      <c r="AI237">
        <v>28.1</v>
      </c>
      <c r="AK237">
        <v>0.78</v>
      </c>
      <c r="AQ237">
        <v>7.45</v>
      </c>
      <c r="AR237">
        <v>32.4</v>
      </c>
      <c r="AW237">
        <v>7.98</v>
      </c>
      <c r="AX237">
        <v>7.98</v>
      </c>
      <c r="AY237">
        <v>41.1</v>
      </c>
      <c r="BC237">
        <v>61</v>
      </c>
      <c r="BE237">
        <v>7.57</v>
      </c>
      <c r="BF237">
        <v>1.5</v>
      </c>
      <c r="BG237">
        <v>22.7</v>
      </c>
      <c r="BH237">
        <v>0.5</v>
      </c>
      <c r="BI237">
        <v>1.2</v>
      </c>
      <c r="BJ237">
        <v>1.2</v>
      </c>
      <c r="BL237">
        <v>5.29</v>
      </c>
      <c r="BM237">
        <v>0.63</v>
      </c>
      <c r="BO237">
        <v>0.75</v>
      </c>
      <c r="BP237">
        <v>1.42</v>
      </c>
      <c r="BQ237">
        <v>1.42</v>
      </c>
      <c r="BR237">
        <v>1.42</v>
      </c>
      <c r="BS237">
        <v>359</v>
      </c>
      <c r="BT237">
        <v>1</v>
      </c>
      <c r="BU237">
        <v>38.9</v>
      </c>
      <c r="BV237">
        <v>4.87</v>
      </c>
      <c r="BX237">
        <v>158</v>
      </c>
    </row>
    <row r="238" spans="1:76" x14ac:dyDescent="0.25">
      <c r="A238" t="s">
        <v>671</v>
      </c>
      <c r="B238" t="s">
        <v>119</v>
      </c>
      <c r="C238" t="s">
        <v>630</v>
      </c>
      <c r="D238" t="s">
        <v>631</v>
      </c>
      <c r="E238" s="61">
        <v>45275</v>
      </c>
      <c r="F238" s="61">
        <v>45291</v>
      </c>
      <c r="K238">
        <v>303</v>
      </c>
      <c r="P238">
        <v>18</v>
      </c>
      <c r="Q238">
        <v>18</v>
      </c>
      <c r="S238">
        <v>50</v>
      </c>
      <c r="T238">
        <v>1.96</v>
      </c>
      <c r="V238">
        <v>10.95</v>
      </c>
      <c r="W238">
        <v>7.03</v>
      </c>
      <c r="X238">
        <v>2.61</v>
      </c>
      <c r="AA238">
        <v>23.8</v>
      </c>
      <c r="AB238">
        <v>10.199999999999999</v>
      </c>
      <c r="AD238">
        <v>4.1900000000000004</v>
      </c>
      <c r="AF238">
        <v>2.52</v>
      </c>
      <c r="AI238">
        <v>37.6</v>
      </c>
      <c r="AK238">
        <v>0.92</v>
      </c>
      <c r="AQ238">
        <v>7.1</v>
      </c>
      <c r="AR238">
        <v>38.799999999999997</v>
      </c>
      <c r="AW238">
        <v>10.050000000000001</v>
      </c>
      <c r="AX238">
        <v>10.050000000000001</v>
      </c>
      <c r="AY238">
        <v>49.1</v>
      </c>
      <c r="BC238">
        <v>64.3</v>
      </c>
      <c r="BE238">
        <v>9.76</v>
      </c>
      <c r="BF238">
        <v>1.7</v>
      </c>
      <c r="BG238">
        <v>26.1</v>
      </c>
      <c r="BH238">
        <v>0.4</v>
      </c>
      <c r="BI238">
        <v>1.78</v>
      </c>
      <c r="BJ238">
        <v>1.78</v>
      </c>
      <c r="BL238">
        <v>5.45</v>
      </c>
      <c r="BM238">
        <v>0.57999999999999996</v>
      </c>
      <c r="BO238">
        <v>1.1000000000000001</v>
      </c>
      <c r="BP238">
        <v>1.29</v>
      </c>
      <c r="BQ238">
        <v>1.29</v>
      </c>
      <c r="BR238">
        <v>1.29</v>
      </c>
      <c r="BS238">
        <v>267</v>
      </c>
      <c r="BT238">
        <v>0.7</v>
      </c>
      <c r="BU238">
        <v>63.2</v>
      </c>
      <c r="BV238">
        <v>6.62</v>
      </c>
      <c r="BX238">
        <v>150</v>
      </c>
    </row>
    <row r="239" spans="1:76" x14ac:dyDescent="0.25">
      <c r="A239" t="s">
        <v>672</v>
      </c>
      <c r="B239" t="s">
        <v>119</v>
      </c>
      <c r="C239" t="s">
        <v>630</v>
      </c>
      <c r="D239" t="s">
        <v>631</v>
      </c>
      <c r="E239" s="61">
        <v>45275</v>
      </c>
      <c r="F239" s="61">
        <v>45291</v>
      </c>
      <c r="K239">
        <v>427</v>
      </c>
      <c r="P239">
        <v>51</v>
      </c>
      <c r="Q239">
        <v>51</v>
      </c>
      <c r="S239">
        <v>49</v>
      </c>
      <c r="T239">
        <v>2.21</v>
      </c>
      <c r="V239">
        <v>10.3</v>
      </c>
      <c r="W239">
        <v>6.78</v>
      </c>
      <c r="X239">
        <v>2.2599999999999998</v>
      </c>
      <c r="AA239">
        <v>23.3</v>
      </c>
      <c r="AB239">
        <v>9.27</v>
      </c>
      <c r="AD239">
        <v>4.1500000000000004</v>
      </c>
      <c r="AF239">
        <v>2.33</v>
      </c>
      <c r="AI239">
        <v>27.7</v>
      </c>
      <c r="AK239">
        <v>0.9</v>
      </c>
      <c r="AQ239">
        <v>7.04</v>
      </c>
      <c r="AR239">
        <v>29.6</v>
      </c>
      <c r="AW239">
        <v>7.74</v>
      </c>
      <c r="AX239">
        <v>7.74</v>
      </c>
      <c r="AY239">
        <v>66.5</v>
      </c>
      <c r="BC239">
        <v>58.6</v>
      </c>
      <c r="BE239">
        <v>7.97</v>
      </c>
      <c r="BF239">
        <v>1.4</v>
      </c>
      <c r="BG239">
        <v>35.700000000000003</v>
      </c>
      <c r="BH239">
        <v>0.5</v>
      </c>
      <c r="BI239">
        <v>1.64</v>
      </c>
      <c r="BJ239">
        <v>1.64</v>
      </c>
      <c r="BL239">
        <v>5.27</v>
      </c>
      <c r="BM239">
        <v>0.59</v>
      </c>
      <c r="BO239">
        <v>0.86</v>
      </c>
      <c r="BP239">
        <v>1.41</v>
      </c>
      <c r="BQ239">
        <v>1.41</v>
      </c>
      <c r="BR239">
        <v>1.41</v>
      </c>
      <c r="BS239">
        <v>355</v>
      </c>
      <c r="BT239">
        <v>1.2</v>
      </c>
      <c r="BU239">
        <v>50.8</v>
      </c>
      <c r="BV239">
        <v>6.65</v>
      </c>
      <c r="BX239">
        <v>151</v>
      </c>
    </row>
    <row r="240" spans="1:76" x14ac:dyDescent="0.25">
      <c r="A240" t="s">
        <v>673</v>
      </c>
      <c r="B240" t="s">
        <v>119</v>
      </c>
      <c r="C240" t="s">
        <v>630</v>
      </c>
      <c r="D240" t="s">
        <v>631</v>
      </c>
      <c r="E240" s="61">
        <v>45275</v>
      </c>
      <c r="F240" s="61">
        <v>45291</v>
      </c>
      <c r="K240">
        <v>203</v>
      </c>
      <c r="P240">
        <v>32.799999999999997</v>
      </c>
      <c r="Q240">
        <v>32.799999999999997</v>
      </c>
      <c r="S240">
        <v>171</v>
      </c>
      <c r="T240">
        <v>1.98</v>
      </c>
      <c r="V240">
        <v>4.51</v>
      </c>
      <c r="W240">
        <v>2.92</v>
      </c>
      <c r="X240">
        <v>0.95</v>
      </c>
      <c r="AA240">
        <v>25.8</v>
      </c>
      <c r="AB240">
        <v>4.3099999999999996</v>
      </c>
      <c r="AD240">
        <v>5.17</v>
      </c>
      <c r="AF240">
        <v>0.97</v>
      </c>
      <c r="AI240">
        <v>15.8</v>
      </c>
      <c r="AK240">
        <v>0.43</v>
      </c>
      <c r="AQ240">
        <v>10.25</v>
      </c>
      <c r="AR240">
        <v>17.399999999999999</v>
      </c>
      <c r="AW240">
        <v>4.3499999999999996</v>
      </c>
      <c r="AX240">
        <v>4.3499999999999996</v>
      </c>
      <c r="AY240">
        <v>33.4</v>
      </c>
      <c r="BC240">
        <v>42.1</v>
      </c>
      <c r="BE240">
        <v>3.7</v>
      </c>
      <c r="BF240">
        <v>1.6</v>
      </c>
      <c r="BG240">
        <v>72.5</v>
      </c>
      <c r="BH240">
        <v>0.6</v>
      </c>
      <c r="BI240">
        <v>0.76</v>
      </c>
      <c r="BJ240">
        <v>0.76</v>
      </c>
      <c r="BL240">
        <v>6.99</v>
      </c>
      <c r="BM240">
        <v>0.84</v>
      </c>
      <c r="BO240">
        <v>0.43</v>
      </c>
      <c r="BP240">
        <v>1.36</v>
      </c>
      <c r="BQ240">
        <v>1.36</v>
      </c>
      <c r="BR240">
        <v>1.36</v>
      </c>
      <c r="BS240">
        <v>505</v>
      </c>
      <c r="BT240">
        <v>1.6</v>
      </c>
      <c r="BU240">
        <v>25</v>
      </c>
      <c r="BV240">
        <v>2.96</v>
      </c>
      <c r="BX240">
        <v>208</v>
      </c>
    </row>
    <row r="241" spans="1:76" x14ac:dyDescent="0.25">
      <c r="A241" t="s">
        <v>674</v>
      </c>
      <c r="B241" t="s">
        <v>119</v>
      </c>
      <c r="C241" t="s">
        <v>630</v>
      </c>
      <c r="D241" t="s">
        <v>631</v>
      </c>
      <c r="E241" s="61">
        <v>45275</v>
      </c>
      <c r="F241" s="61">
        <v>45291</v>
      </c>
      <c r="K241">
        <v>616</v>
      </c>
      <c r="P241">
        <v>117.5</v>
      </c>
      <c r="Q241">
        <v>117.5</v>
      </c>
      <c r="S241">
        <v>21</v>
      </c>
      <c r="T241">
        <v>2.1</v>
      </c>
      <c r="V241">
        <v>17.05</v>
      </c>
      <c r="W241">
        <v>11.35</v>
      </c>
      <c r="X241">
        <v>3.34</v>
      </c>
      <c r="AA241">
        <v>26.3</v>
      </c>
      <c r="AB241">
        <v>14.75</v>
      </c>
      <c r="AD241">
        <v>5.35</v>
      </c>
      <c r="AF241">
        <v>3.66</v>
      </c>
      <c r="AI241">
        <v>51.9</v>
      </c>
      <c r="AK241">
        <v>1.39</v>
      </c>
      <c r="AQ241">
        <v>9.23</v>
      </c>
      <c r="AR241">
        <v>53.3</v>
      </c>
      <c r="AW241">
        <v>14.15</v>
      </c>
      <c r="AX241">
        <v>14.15</v>
      </c>
      <c r="AY241">
        <v>44.9</v>
      </c>
      <c r="BC241">
        <v>63.6</v>
      </c>
      <c r="BE241">
        <v>13.85</v>
      </c>
      <c r="BF241">
        <v>2.2000000000000002</v>
      </c>
      <c r="BG241">
        <v>30.7</v>
      </c>
      <c r="BH241">
        <v>0.6</v>
      </c>
      <c r="BI241">
        <v>2.63</v>
      </c>
      <c r="BJ241">
        <v>2.63</v>
      </c>
      <c r="BL241">
        <v>7.06</v>
      </c>
      <c r="BM241">
        <v>0.74</v>
      </c>
      <c r="BO241">
        <v>1.66</v>
      </c>
      <c r="BP241">
        <v>1.78</v>
      </c>
      <c r="BQ241">
        <v>1.78</v>
      </c>
      <c r="BR241">
        <v>1.78</v>
      </c>
      <c r="BS241">
        <v>353</v>
      </c>
      <c r="BT241">
        <v>1.2</v>
      </c>
      <c r="BU241">
        <v>99.8</v>
      </c>
      <c r="BV241">
        <v>10.6</v>
      </c>
      <c r="BX241">
        <v>196</v>
      </c>
    </row>
    <row r="242" spans="1:76" x14ac:dyDescent="0.25">
      <c r="A242" t="s">
        <v>675</v>
      </c>
      <c r="B242" t="s">
        <v>119</v>
      </c>
      <c r="C242" t="s">
        <v>630</v>
      </c>
      <c r="D242" t="s">
        <v>631</v>
      </c>
      <c r="E242" s="61">
        <v>45275</v>
      </c>
      <c r="F242" s="61">
        <v>45291</v>
      </c>
      <c r="K242">
        <v>491</v>
      </c>
      <c r="P242">
        <v>87.4</v>
      </c>
      <c r="Q242">
        <v>87.4</v>
      </c>
      <c r="S242">
        <v>15</v>
      </c>
      <c r="T242">
        <v>2.12</v>
      </c>
      <c r="V242">
        <v>14.4</v>
      </c>
      <c r="W242">
        <v>9.4600000000000009</v>
      </c>
      <c r="X242">
        <v>2.93</v>
      </c>
      <c r="AA242">
        <v>25.8</v>
      </c>
      <c r="AB242">
        <v>13.2</v>
      </c>
      <c r="AD242">
        <v>4.3499999999999996</v>
      </c>
      <c r="AF242">
        <v>3.18</v>
      </c>
      <c r="AI242">
        <v>45.9</v>
      </c>
      <c r="AK242">
        <v>1.18</v>
      </c>
      <c r="AQ242">
        <v>8.44</v>
      </c>
      <c r="AR242">
        <v>45.8</v>
      </c>
      <c r="AW242">
        <v>12.05</v>
      </c>
      <c r="AX242">
        <v>12.05</v>
      </c>
      <c r="AY242">
        <v>46.7</v>
      </c>
      <c r="BC242">
        <v>63.9</v>
      </c>
      <c r="BE242">
        <v>11.95</v>
      </c>
      <c r="BF242">
        <v>1.9</v>
      </c>
      <c r="BG242">
        <v>29.5</v>
      </c>
      <c r="BH242">
        <v>0.6</v>
      </c>
      <c r="BI242">
        <v>2.21</v>
      </c>
      <c r="BJ242">
        <v>2.21</v>
      </c>
      <c r="BL242">
        <v>6.94</v>
      </c>
      <c r="BM242">
        <v>0.7</v>
      </c>
      <c r="BO242">
        <v>1.28</v>
      </c>
      <c r="BP242">
        <v>1.5</v>
      </c>
      <c r="BQ242">
        <v>1.5</v>
      </c>
      <c r="BR242">
        <v>1.5</v>
      </c>
      <c r="BS242">
        <v>347</v>
      </c>
      <c r="BT242">
        <v>1.3</v>
      </c>
      <c r="BU242">
        <v>84.7</v>
      </c>
      <c r="BV242">
        <v>8.4700000000000006</v>
      </c>
      <c r="BX242">
        <v>180</v>
      </c>
    </row>
    <row r="243" spans="1:76" x14ac:dyDescent="0.25">
      <c r="A243" t="s">
        <v>676</v>
      </c>
      <c r="B243" t="s">
        <v>119</v>
      </c>
      <c r="C243" t="s">
        <v>630</v>
      </c>
      <c r="D243" t="s">
        <v>631</v>
      </c>
      <c r="E243" s="61">
        <v>45275</v>
      </c>
      <c r="F243" s="61">
        <v>45291</v>
      </c>
      <c r="K243">
        <v>381</v>
      </c>
      <c r="P243">
        <v>52</v>
      </c>
      <c r="Q243">
        <v>52</v>
      </c>
      <c r="S243">
        <v>26</v>
      </c>
      <c r="T243">
        <v>2.74</v>
      </c>
      <c r="V243">
        <v>11.85</v>
      </c>
      <c r="W243">
        <v>7.52</v>
      </c>
      <c r="X243">
        <v>2.31</v>
      </c>
      <c r="AA243">
        <v>24.8</v>
      </c>
      <c r="AB243">
        <v>10.6</v>
      </c>
      <c r="AD243">
        <v>4.3499999999999996</v>
      </c>
      <c r="AF243">
        <v>2.71</v>
      </c>
      <c r="AI243">
        <v>36.200000000000003</v>
      </c>
      <c r="AK243">
        <v>1.1499999999999999</v>
      </c>
      <c r="AQ243">
        <v>8.57</v>
      </c>
      <c r="AR243">
        <v>34.9</v>
      </c>
      <c r="AW243">
        <v>9.09</v>
      </c>
      <c r="AX243">
        <v>9.09</v>
      </c>
      <c r="AY243">
        <v>54.3</v>
      </c>
      <c r="BC243">
        <v>59.7</v>
      </c>
      <c r="BE243">
        <v>8.8800000000000008</v>
      </c>
      <c r="BF243">
        <v>2.2000000000000002</v>
      </c>
      <c r="BG243">
        <v>31.3</v>
      </c>
      <c r="BH243">
        <v>0.6</v>
      </c>
      <c r="BI243">
        <v>1.87</v>
      </c>
      <c r="BJ243">
        <v>1.87</v>
      </c>
      <c r="BL243">
        <v>6.58</v>
      </c>
      <c r="BM243">
        <v>0.7</v>
      </c>
      <c r="BO243">
        <v>1.18</v>
      </c>
      <c r="BP243">
        <v>1.6</v>
      </c>
      <c r="BQ243">
        <v>1.6</v>
      </c>
      <c r="BR243">
        <v>1.6</v>
      </c>
      <c r="BS243">
        <v>337</v>
      </c>
      <c r="BT243">
        <v>0.9</v>
      </c>
      <c r="BU243">
        <v>73</v>
      </c>
      <c r="BV243">
        <v>7.62</v>
      </c>
      <c r="BX243">
        <v>175</v>
      </c>
    </row>
    <row r="244" spans="1:76" x14ac:dyDescent="0.25">
      <c r="A244" t="s">
        <v>677</v>
      </c>
      <c r="B244" t="s">
        <v>119</v>
      </c>
      <c r="C244" t="s">
        <v>630</v>
      </c>
      <c r="D244" t="s">
        <v>631</v>
      </c>
      <c r="E244" s="61">
        <v>45275</v>
      </c>
      <c r="F244" s="61">
        <v>45291</v>
      </c>
      <c r="K244">
        <v>485</v>
      </c>
      <c r="P244">
        <v>58.3</v>
      </c>
      <c r="Q244">
        <v>58.3</v>
      </c>
      <c r="S244">
        <v>21</v>
      </c>
      <c r="T244">
        <v>2.91</v>
      </c>
      <c r="V244">
        <v>10.95</v>
      </c>
      <c r="W244">
        <v>6.84</v>
      </c>
      <c r="X244">
        <v>2.08</v>
      </c>
      <c r="AA244">
        <v>25.1</v>
      </c>
      <c r="AB244">
        <v>9.3800000000000008</v>
      </c>
      <c r="AD244">
        <v>4.47</v>
      </c>
      <c r="AF244">
        <v>2.5099999999999998</v>
      </c>
      <c r="AI244">
        <v>31.8</v>
      </c>
      <c r="AK244">
        <v>1</v>
      </c>
      <c r="AQ244">
        <v>8.42</v>
      </c>
      <c r="AR244">
        <v>31.8</v>
      </c>
      <c r="AW244">
        <v>7.76</v>
      </c>
      <c r="AX244">
        <v>7.76</v>
      </c>
      <c r="AY244">
        <v>55.7</v>
      </c>
      <c r="BC244">
        <v>54.4</v>
      </c>
      <c r="BE244">
        <v>8.56</v>
      </c>
      <c r="BF244">
        <v>1.9</v>
      </c>
      <c r="BG244">
        <v>39.5</v>
      </c>
      <c r="BH244">
        <v>0.5</v>
      </c>
      <c r="BI244">
        <v>1.76</v>
      </c>
      <c r="BJ244">
        <v>1.76</v>
      </c>
      <c r="BL244">
        <v>6.2</v>
      </c>
      <c r="BM244">
        <v>0.69</v>
      </c>
      <c r="BO244">
        <v>1.06</v>
      </c>
      <c r="BP244">
        <v>1.58</v>
      </c>
      <c r="BQ244">
        <v>1.58</v>
      </c>
      <c r="BR244">
        <v>1.58</v>
      </c>
      <c r="BS244">
        <v>326</v>
      </c>
      <c r="BT244">
        <v>2.6</v>
      </c>
      <c r="BU244">
        <v>67.2</v>
      </c>
      <c r="BV244">
        <v>6.62</v>
      </c>
      <c r="BX244">
        <v>175</v>
      </c>
    </row>
    <row r="245" spans="1:76" x14ac:dyDescent="0.25">
      <c r="A245" t="s">
        <v>678</v>
      </c>
      <c r="B245" t="s">
        <v>119</v>
      </c>
      <c r="C245" t="s">
        <v>630</v>
      </c>
      <c r="D245" t="s">
        <v>631</v>
      </c>
      <c r="E245" s="61">
        <v>45275</v>
      </c>
      <c r="F245" s="61">
        <v>45291</v>
      </c>
      <c r="K245">
        <v>495</v>
      </c>
      <c r="P245">
        <v>71.5</v>
      </c>
      <c r="Q245">
        <v>71.5</v>
      </c>
      <c r="S245">
        <v>20</v>
      </c>
      <c r="T245">
        <v>2.7</v>
      </c>
      <c r="V245">
        <v>11.15</v>
      </c>
      <c r="W245">
        <v>7.48</v>
      </c>
      <c r="X245">
        <v>2.06</v>
      </c>
      <c r="AA245">
        <v>25.9</v>
      </c>
      <c r="AB245">
        <v>9.9</v>
      </c>
      <c r="AD245">
        <v>4.9000000000000004</v>
      </c>
      <c r="AF245">
        <v>2.62</v>
      </c>
      <c r="AI245">
        <v>31.7</v>
      </c>
      <c r="AK245">
        <v>1.02</v>
      </c>
      <c r="AQ245">
        <v>8.31</v>
      </c>
      <c r="AR245">
        <v>32.200000000000003</v>
      </c>
      <c r="AW245">
        <v>8.2100000000000009</v>
      </c>
      <c r="AX245">
        <v>8.2100000000000009</v>
      </c>
      <c r="AY245">
        <v>58.5</v>
      </c>
      <c r="BC245">
        <v>53</v>
      </c>
      <c r="BE245">
        <v>7.7</v>
      </c>
      <c r="BF245">
        <v>2.5</v>
      </c>
      <c r="BG245">
        <v>39.6</v>
      </c>
      <c r="BH245">
        <v>0.6</v>
      </c>
      <c r="BI245">
        <v>1.68</v>
      </c>
      <c r="BJ245">
        <v>1.68</v>
      </c>
      <c r="BL245">
        <v>6.52</v>
      </c>
      <c r="BM245">
        <v>0.66</v>
      </c>
      <c r="BO245">
        <v>0.97</v>
      </c>
      <c r="BP245">
        <v>1.5</v>
      </c>
      <c r="BQ245">
        <v>1.5</v>
      </c>
      <c r="BR245">
        <v>1.5</v>
      </c>
      <c r="BS245">
        <v>344</v>
      </c>
      <c r="BT245">
        <v>1.5</v>
      </c>
      <c r="BU245">
        <v>67.900000000000006</v>
      </c>
      <c r="BV245">
        <v>7.04</v>
      </c>
      <c r="BX245">
        <v>182</v>
      </c>
    </row>
    <row r="246" spans="1:76" x14ac:dyDescent="0.25">
      <c r="A246" t="s">
        <v>679</v>
      </c>
      <c r="B246" t="s">
        <v>119</v>
      </c>
      <c r="C246" t="s">
        <v>630</v>
      </c>
      <c r="D246" t="s">
        <v>631</v>
      </c>
      <c r="E246" s="61">
        <v>45275</v>
      </c>
      <c r="F246" s="61">
        <v>45291</v>
      </c>
      <c r="K246">
        <v>502</v>
      </c>
      <c r="P246">
        <v>94.1</v>
      </c>
      <c r="Q246">
        <v>94.1</v>
      </c>
      <c r="S246">
        <v>9</v>
      </c>
      <c r="T246">
        <v>2.39</v>
      </c>
      <c r="V246">
        <v>10.7</v>
      </c>
      <c r="W246">
        <v>6.63</v>
      </c>
      <c r="X246">
        <v>1.91</v>
      </c>
      <c r="AA246">
        <v>23.5</v>
      </c>
      <c r="AB246">
        <v>9.23</v>
      </c>
      <c r="AD246">
        <v>4.37</v>
      </c>
      <c r="AF246">
        <v>2.41</v>
      </c>
      <c r="AI246">
        <v>34.9</v>
      </c>
      <c r="AK246">
        <v>0.91</v>
      </c>
      <c r="AQ246">
        <v>8.9600000000000009</v>
      </c>
      <c r="AR246">
        <v>32.6</v>
      </c>
      <c r="AW246">
        <v>8.36</v>
      </c>
      <c r="AX246">
        <v>8.36</v>
      </c>
      <c r="AY246">
        <v>63.4</v>
      </c>
      <c r="BC246">
        <v>50.2</v>
      </c>
      <c r="BE246">
        <v>7.84</v>
      </c>
      <c r="BF246">
        <v>1.8</v>
      </c>
      <c r="BG246">
        <v>35.4</v>
      </c>
      <c r="BH246">
        <v>0.5</v>
      </c>
      <c r="BI246">
        <v>1.58</v>
      </c>
      <c r="BJ246">
        <v>1.58</v>
      </c>
      <c r="BL246">
        <v>6.04</v>
      </c>
      <c r="BM246">
        <v>0.7</v>
      </c>
      <c r="BO246">
        <v>0.97</v>
      </c>
      <c r="BP246">
        <v>1.34</v>
      </c>
      <c r="BQ246">
        <v>1.34</v>
      </c>
      <c r="BR246">
        <v>1.34</v>
      </c>
      <c r="BS246">
        <v>293</v>
      </c>
      <c r="BT246">
        <v>1.4</v>
      </c>
      <c r="BU246">
        <v>65</v>
      </c>
      <c r="BV246">
        <v>6.42</v>
      </c>
      <c r="BX246">
        <v>173</v>
      </c>
    </row>
    <row r="247" spans="1:76" x14ac:dyDescent="0.25">
      <c r="A247" t="s">
        <v>680</v>
      </c>
      <c r="B247" t="s">
        <v>119</v>
      </c>
      <c r="C247" t="s">
        <v>630</v>
      </c>
      <c r="D247" t="s">
        <v>631</v>
      </c>
      <c r="E247" s="61">
        <v>45275</v>
      </c>
      <c r="F247" s="61">
        <v>45291</v>
      </c>
      <c r="K247">
        <v>239</v>
      </c>
      <c r="P247">
        <v>29.2</v>
      </c>
      <c r="Q247">
        <v>29.2</v>
      </c>
      <c r="S247">
        <v>30</v>
      </c>
      <c r="T247">
        <v>1.4</v>
      </c>
      <c r="V247">
        <v>7.38</v>
      </c>
      <c r="W247">
        <v>4.55</v>
      </c>
      <c r="X247">
        <v>1.61</v>
      </c>
      <c r="AA247">
        <v>17.8</v>
      </c>
      <c r="AB247">
        <v>6.73</v>
      </c>
      <c r="AD247">
        <v>3.31</v>
      </c>
      <c r="AF247">
        <v>1.52</v>
      </c>
      <c r="AI247">
        <v>24</v>
      </c>
      <c r="AK247">
        <v>0.61</v>
      </c>
      <c r="AQ247">
        <v>5.89</v>
      </c>
      <c r="AR247">
        <v>24.2</v>
      </c>
      <c r="AW247">
        <v>6.11</v>
      </c>
      <c r="AX247">
        <v>6.11</v>
      </c>
      <c r="AY247">
        <v>40</v>
      </c>
      <c r="BC247">
        <v>42.2</v>
      </c>
      <c r="BE247">
        <v>5.81</v>
      </c>
      <c r="BF247">
        <v>1.6</v>
      </c>
      <c r="BG247">
        <v>124</v>
      </c>
      <c r="BH247">
        <v>0.3</v>
      </c>
      <c r="BI247">
        <v>1.1200000000000001</v>
      </c>
      <c r="BJ247">
        <v>1.1200000000000001</v>
      </c>
      <c r="BL247">
        <v>4.3499999999999996</v>
      </c>
      <c r="BM247">
        <v>0.47</v>
      </c>
      <c r="BO247">
        <v>0.65</v>
      </c>
      <c r="BP247">
        <v>1.1399999999999999</v>
      </c>
      <c r="BQ247">
        <v>1.1399999999999999</v>
      </c>
      <c r="BR247">
        <v>1.1399999999999999</v>
      </c>
      <c r="BS247">
        <v>248</v>
      </c>
      <c r="BT247">
        <v>2.9</v>
      </c>
      <c r="BU247">
        <v>42.3</v>
      </c>
      <c r="BV247">
        <v>4.33</v>
      </c>
      <c r="BX247">
        <v>121</v>
      </c>
    </row>
    <row r="248" spans="1:76" x14ac:dyDescent="0.25">
      <c r="A248" t="s">
        <v>681</v>
      </c>
      <c r="B248" t="s">
        <v>119</v>
      </c>
      <c r="C248" t="s">
        <v>630</v>
      </c>
      <c r="D248" t="s">
        <v>631</v>
      </c>
      <c r="E248" s="61">
        <v>45275</v>
      </c>
      <c r="F248" s="61">
        <v>45291</v>
      </c>
      <c r="K248">
        <v>335</v>
      </c>
      <c r="P248">
        <v>37.799999999999997</v>
      </c>
      <c r="Q248">
        <v>37.799999999999997</v>
      </c>
      <c r="S248">
        <v>26</v>
      </c>
      <c r="T248">
        <v>1.57</v>
      </c>
      <c r="V248">
        <v>11.8</v>
      </c>
      <c r="W248">
        <v>7.54</v>
      </c>
      <c r="X248">
        <v>2.63</v>
      </c>
      <c r="AA248">
        <v>20.100000000000001</v>
      </c>
      <c r="AB248">
        <v>11.8</v>
      </c>
      <c r="AD248">
        <v>3.74</v>
      </c>
      <c r="AF248">
        <v>2.5299999999999998</v>
      </c>
      <c r="AI248">
        <v>55.8</v>
      </c>
      <c r="AK248">
        <v>1.01</v>
      </c>
      <c r="AQ248">
        <v>7.25</v>
      </c>
      <c r="AR248">
        <v>47.8</v>
      </c>
      <c r="AW248">
        <v>12.2</v>
      </c>
      <c r="AX248">
        <v>12.2</v>
      </c>
      <c r="AY248">
        <v>52.8</v>
      </c>
      <c r="BC248">
        <v>47.3</v>
      </c>
      <c r="BE248">
        <v>10.85</v>
      </c>
      <c r="BF248">
        <v>1.5</v>
      </c>
      <c r="BG248">
        <v>65.3</v>
      </c>
      <c r="BH248">
        <v>0.5</v>
      </c>
      <c r="BI248">
        <v>1.9</v>
      </c>
      <c r="BJ248">
        <v>1.9</v>
      </c>
      <c r="BL248">
        <v>5.0199999999999996</v>
      </c>
      <c r="BM248">
        <v>0.56999999999999995</v>
      </c>
      <c r="BO248">
        <v>1.04</v>
      </c>
      <c r="BP248">
        <v>1.34</v>
      </c>
      <c r="BQ248">
        <v>1.34</v>
      </c>
      <c r="BR248">
        <v>1.34</v>
      </c>
      <c r="BS248">
        <v>321</v>
      </c>
      <c r="BT248">
        <v>1.3</v>
      </c>
      <c r="BU248">
        <v>68.599999999999994</v>
      </c>
      <c r="BV248">
        <v>6.59</v>
      </c>
      <c r="BX248">
        <v>148</v>
      </c>
    </row>
    <row r="249" spans="1:76" x14ac:dyDescent="0.25">
      <c r="A249" t="s">
        <v>682</v>
      </c>
      <c r="B249" t="s">
        <v>119</v>
      </c>
      <c r="C249" t="s">
        <v>630</v>
      </c>
      <c r="D249" t="s">
        <v>631</v>
      </c>
      <c r="E249" s="61">
        <v>45275</v>
      </c>
      <c r="F249" s="61">
        <v>45291</v>
      </c>
      <c r="K249">
        <v>223</v>
      </c>
      <c r="P249">
        <v>27.6</v>
      </c>
      <c r="Q249">
        <v>27.6</v>
      </c>
      <c r="S249">
        <v>29</v>
      </c>
      <c r="T249">
        <v>1.1399999999999999</v>
      </c>
      <c r="V249">
        <v>5.26</v>
      </c>
      <c r="W249">
        <v>3.72</v>
      </c>
      <c r="X249">
        <v>1.1200000000000001</v>
      </c>
      <c r="AA249">
        <v>17.7</v>
      </c>
      <c r="AB249">
        <v>5.24</v>
      </c>
      <c r="AD249">
        <v>3.28</v>
      </c>
      <c r="AF249">
        <v>1.23</v>
      </c>
      <c r="AI249">
        <v>20.2</v>
      </c>
      <c r="AK249">
        <v>0.5</v>
      </c>
      <c r="AQ249">
        <v>6.21</v>
      </c>
      <c r="AR249">
        <v>19.600000000000001</v>
      </c>
      <c r="AW249">
        <v>4.7300000000000004</v>
      </c>
      <c r="AX249">
        <v>4.7300000000000004</v>
      </c>
      <c r="AY249">
        <v>41.8</v>
      </c>
      <c r="BC249">
        <v>43.7</v>
      </c>
      <c r="BE249">
        <v>4.0999999999999996</v>
      </c>
      <c r="BF249">
        <v>1.4</v>
      </c>
      <c r="BG249">
        <v>115.5</v>
      </c>
      <c r="BH249">
        <v>0.4</v>
      </c>
      <c r="BI249">
        <v>0.82</v>
      </c>
      <c r="BJ249">
        <v>0.82</v>
      </c>
      <c r="BL249">
        <v>4.3899999999999997</v>
      </c>
      <c r="BM249">
        <v>0.49</v>
      </c>
      <c r="BO249">
        <v>0.51</v>
      </c>
      <c r="BP249">
        <v>1.1399999999999999</v>
      </c>
      <c r="BQ249">
        <v>1.1399999999999999</v>
      </c>
      <c r="BR249">
        <v>1.1399999999999999</v>
      </c>
      <c r="BS249">
        <v>246</v>
      </c>
      <c r="BT249">
        <v>2.2999999999999998</v>
      </c>
      <c r="BU249">
        <v>35.6</v>
      </c>
      <c r="BV249">
        <v>3.37</v>
      </c>
      <c r="BX249">
        <v>129</v>
      </c>
    </row>
    <row r="250" spans="1:76" x14ac:dyDescent="0.25">
      <c r="A250" t="s">
        <v>683</v>
      </c>
      <c r="B250" t="s">
        <v>119</v>
      </c>
      <c r="C250" t="s">
        <v>630</v>
      </c>
      <c r="D250" t="s">
        <v>631</v>
      </c>
      <c r="E250" s="61">
        <v>45275</v>
      </c>
      <c r="F250" s="61">
        <v>45291</v>
      </c>
      <c r="K250">
        <v>238</v>
      </c>
      <c r="P250">
        <v>30.2</v>
      </c>
      <c r="Q250">
        <v>30.2</v>
      </c>
      <c r="S250">
        <v>28</v>
      </c>
      <c r="T250">
        <v>1.24</v>
      </c>
      <c r="V250">
        <v>4.49</v>
      </c>
      <c r="W250">
        <v>3</v>
      </c>
      <c r="X250">
        <v>0.86</v>
      </c>
      <c r="AA250">
        <v>18.3</v>
      </c>
      <c r="AB250">
        <v>4.1100000000000003</v>
      </c>
      <c r="AD250">
        <v>3.07</v>
      </c>
      <c r="AF250">
        <v>1.03</v>
      </c>
      <c r="AI250">
        <v>18.399999999999999</v>
      </c>
      <c r="AK250">
        <v>0.43</v>
      </c>
      <c r="AQ250">
        <v>5.74</v>
      </c>
      <c r="AR250">
        <v>17</v>
      </c>
      <c r="AW250">
        <v>4.13</v>
      </c>
      <c r="AX250">
        <v>4.13</v>
      </c>
      <c r="AY250">
        <v>44</v>
      </c>
      <c r="BC250">
        <v>42.5</v>
      </c>
      <c r="BE250">
        <v>3.01</v>
      </c>
      <c r="BF250">
        <v>1.3</v>
      </c>
      <c r="BG250">
        <v>130</v>
      </c>
      <c r="BH250">
        <v>0.4</v>
      </c>
      <c r="BI250">
        <v>0.67</v>
      </c>
      <c r="BJ250">
        <v>0.67</v>
      </c>
      <c r="BL250">
        <v>4.24</v>
      </c>
      <c r="BM250">
        <v>0.49</v>
      </c>
      <c r="BO250">
        <v>0.49</v>
      </c>
      <c r="BP250">
        <v>1.1200000000000001</v>
      </c>
      <c r="BQ250">
        <v>1.1200000000000001</v>
      </c>
      <c r="BR250">
        <v>1.1200000000000001</v>
      </c>
      <c r="BS250">
        <v>236</v>
      </c>
      <c r="BT250">
        <v>2</v>
      </c>
      <c r="BU250">
        <v>29</v>
      </c>
      <c r="BV250">
        <v>3.29</v>
      </c>
      <c r="BX250">
        <v>126</v>
      </c>
    </row>
    <row r="251" spans="1:76" x14ac:dyDescent="0.25">
      <c r="A251" t="s">
        <v>684</v>
      </c>
      <c r="B251" t="s">
        <v>119</v>
      </c>
      <c r="C251" t="s">
        <v>630</v>
      </c>
      <c r="D251" t="s">
        <v>631</v>
      </c>
      <c r="E251" s="61">
        <v>45275</v>
      </c>
      <c r="F251" s="61">
        <v>45291</v>
      </c>
      <c r="K251">
        <v>289</v>
      </c>
      <c r="P251">
        <v>34.700000000000003</v>
      </c>
      <c r="Q251">
        <v>34.700000000000003</v>
      </c>
      <c r="S251">
        <v>33</v>
      </c>
      <c r="T251">
        <v>1.58</v>
      </c>
      <c r="V251">
        <v>5.73</v>
      </c>
      <c r="W251">
        <v>3.78</v>
      </c>
      <c r="X251">
        <v>1.1399999999999999</v>
      </c>
      <c r="AA251">
        <v>19</v>
      </c>
      <c r="AB251">
        <v>5.26</v>
      </c>
      <c r="AD251">
        <v>3.92</v>
      </c>
      <c r="AF251">
        <v>1.31</v>
      </c>
      <c r="AI251">
        <v>24.5</v>
      </c>
      <c r="AK251">
        <v>0.56999999999999995</v>
      </c>
      <c r="AQ251">
        <v>6.27</v>
      </c>
      <c r="AR251">
        <v>20</v>
      </c>
      <c r="AW251">
        <v>5.2</v>
      </c>
      <c r="AX251">
        <v>5.2</v>
      </c>
      <c r="AY251">
        <v>48.1</v>
      </c>
      <c r="BC251">
        <v>44.1</v>
      </c>
      <c r="BE251">
        <v>4.5999999999999996</v>
      </c>
      <c r="BF251">
        <v>1.7</v>
      </c>
      <c r="BG251">
        <v>109</v>
      </c>
      <c r="BH251">
        <v>0.4</v>
      </c>
      <c r="BI251">
        <v>0.89</v>
      </c>
      <c r="BJ251">
        <v>0.89</v>
      </c>
      <c r="BL251">
        <v>4.74</v>
      </c>
      <c r="BM251">
        <v>0.52</v>
      </c>
      <c r="BO251">
        <v>0.56000000000000005</v>
      </c>
      <c r="BP251">
        <v>1.1599999999999999</v>
      </c>
      <c r="BQ251">
        <v>1.1599999999999999</v>
      </c>
      <c r="BR251">
        <v>1.1599999999999999</v>
      </c>
      <c r="BS251">
        <v>260</v>
      </c>
      <c r="BT251">
        <v>2.2000000000000002</v>
      </c>
      <c r="BU251">
        <v>37.5</v>
      </c>
      <c r="BV251">
        <v>3.71</v>
      </c>
      <c r="BX251">
        <v>140</v>
      </c>
    </row>
    <row r="252" spans="1:76" x14ac:dyDescent="0.25">
      <c r="A252" t="s">
        <v>685</v>
      </c>
      <c r="B252" t="s">
        <v>119</v>
      </c>
      <c r="C252" t="s">
        <v>630</v>
      </c>
      <c r="D252" t="s">
        <v>631</v>
      </c>
      <c r="E252" s="61">
        <v>45275</v>
      </c>
      <c r="F252" s="61">
        <v>45291</v>
      </c>
      <c r="K252">
        <v>355</v>
      </c>
      <c r="P252">
        <v>47.1</v>
      </c>
      <c r="Q252">
        <v>47.1</v>
      </c>
      <c r="S252">
        <v>29</v>
      </c>
      <c r="T252">
        <v>1.5</v>
      </c>
      <c r="V252">
        <v>4.0199999999999996</v>
      </c>
      <c r="W252">
        <v>2.81</v>
      </c>
      <c r="X252">
        <v>0.84</v>
      </c>
      <c r="AA252">
        <v>21.3</v>
      </c>
      <c r="AB252">
        <v>3.98</v>
      </c>
      <c r="AD252">
        <v>4.13</v>
      </c>
      <c r="AF252">
        <v>0.94</v>
      </c>
      <c r="AI252">
        <v>23.1</v>
      </c>
      <c r="AK252">
        <v>0.44</v>
      </c>
      <c r="AQ252">
        <v>7.21</v>
      </c>
      <c r="AR252">
        <v>16.2</v>
      </c>
      <c r="AW252">
        <v>4.2300000000000004</v>
      </c>
      <c r="AX252">
        <v>4.2300000000000004</v>
      </c>
      <c r="AY252">
        <v>53.7</v>
      </c>
      <c r="BC252">
        <v>46.7</v>
      </c>
      <c r="BE252">
        <v>3.8</v>
      </c>
      <c r="BF252">
        <v>1.6</v>
      </c>
      <c r="BG252">
        <v>69.900000000000006</v>
      </c>
      <c r="BH252">
        <v>0.5</v>
      </c>
      <c r="BI252">
        <v>0.63</v>
      </c>
      <c r="BJ252">
        <v>0.63</v>
      </c>
      <c r="BL252">
        <v>5.36</v>
      </c>
      <c r="BM252">
        <v>0.59</v>
      </c>
      <c r="BO252">
        <v>0.4</v>
      </c>
      <c r="BP252">
        <v>1.29</v>
      </c>
      <c r="BQ252">
        <v>1.29</v>
      </c>
      <c r="BR252">
        <v>1.29</v>
      </c>
      <c r="BS252">
        <v>256</v>
      </c>
      <c r="BT252">
        <v>1.4</v>
      </c>
      <c r="BU252">
        <v>28.4</v>
      </c>
      <c r="BV252">
        <v>2.94</v>
      </c>
      <c r="BX252">
        <v>153</v>
      </c>
    </row>
    <row r="253" spans="1:76" x14ac:dyDescent="0.25">
      <c r="A253" t="s">
        <v>686</v>
      </c>
      <c r="B253" t="s">
        <v>119</v>
      </c>
      <c r="C253" t="s">
        <v>630</v>
      </c>
      <c r="D253" t="s">
        <v>631</v>
      </c>
      <c r="E253" s="61">
        <v>45275</v>
      </c>
      <c r="F253" s="61">
        <v>45291</v>
      </c>
      <c r="K253">
        <v>303</v>
      </c>
      <c r="P253">
        <v>81.3</v>
      </c>
      <c r="Q253">
        <v>81.3</v>
      </c>
      <c r="S253">
        <v>9</v>
      </c>
      <c r="T253">
        <v>2.13</v>
      </c>
      <c r="V253">
        <v>11.95</v>
      </c>
      <c r="W253">
        <v>7.87</v>
      </c>
      <c r="X253">
        <v>2.63</v>
      </c>
      <c r="AA253">
        <v>30.7</v>
      </c>
      <c r="AB253">
        <v>11.2</v>
      </c>
      <c r="AD253">
        <v>5.38</v>
      </c>
      <c r="AF253">
        <v>2.76</v>
      </c>
      <c r="AI253">
        <v>52</v>
      </c>
      <c r="AK253">
        <v>1.1299999999999999</v>
      </c>
      <c r="AQ253">
        <v>10.050000000000001</v>
      </c>
      <c r="AR253">
        <v>54.7</v>
      </c>
      <c r="AW253">
        <v>13.75</v>
      </c>
      <c r="AX253">
        <v>13.75</v>
      </c>
      <c r="AY253">
        <v>18.8</v>
      </c>
      <c r="BC253">
        <v>63.7</v>
      </c>
      <c r="BE253">
        <v>12</v>
      </c>
      <c r="BF253">
        <v>2.7</v>
      </c>
      <c r="BG253">
        <v>16.399999999999999</v>
      </c>
      <c r="BH253">
        <v>0.6</v>
      </c>
      <c r="BI253">
        <v>1.96</v>
      </c>
      <c r="BJ253">
        <v>1.96</v>
      </c>
      <c r="BL253">
        <v>7.62</v>
      </c>
      <c r="BM253">
        <v>0.76</v>
      </c>
      <c r="BO253">
        <v>1.17</v>
      </c>
      <c r="BP253">
        <v>1.52</v>
      </c>
      <c r="BQ253">
        <v>1.52</v>
      </c>
      <c r="BR253">
        <v>1.52</v>
      </c>
      <c r="BS253">
        <v>372</v>
      </c>
      <c r="BT253">
        <v>1.1000000000000001</v>
      </c>
      <c r="BU253">
        <v>72.5</v>
      </c>
      <c r="BV253">
        <v>7.52</v>
      </c>
      <c r="BX253">
        <v>199</v>
      </c>
    </row>
    <row r="254" spans="1:76" x14ac:dyDescent="0.25">
      <c r="A254" t="s">
        <v>687</v>
      </c>
      <c r="B254" t="s">
        <v>119</v>
      </c>
      <c r="C254" t="s">
        <v>630</v>
      </c>
      <c r="D254" t="s">
        <v>631</v>
      </c>
      <c r="E254" s="61">
        <v>45275</v>
      </c>
      <c r="F254" s="61">
        <v>45291</v>
      </c>
      <c r="K254">
        <v>277</v>
      </c>
      <c r="P254">
        <v>192</v>
      </c>
      <c r="Q254">
        <v>192</v>
      </c>
      <c r="S254">
        <v>6</v>
      </c>
      <c r="T254">
        <v>3.6</v>
      </c>
      <c r="V254">
        <v>40.9</v>
      </c>
      <c r="W254">
        <v>26.8</v>
      </c>
      <c r="X254">
        <v>9.59</v>
      </c>
      <c r="AA254">
        <v>30.8</v>
      </c>
      <c r="AB254">
        <v>39.9</v>
      </c>
      <c r="AD254">
        <v>4.34</v>
      </c>
      <c r="AF254">
        <v>9.19</v>
      </c>
      <c r="AI254">
        <v>173.5</v>
      </c>
      <c r="AK254">
        <v>3.59</v>
      </c>
      <c r="AQ254">
        <v>8.14</v>
      </c>
      <c r="AR254">
        <v>179.5</v>
      </c>
      <c r="AW254">
        <v>45.6</v>
      </c>
      <c r="AX254">
        <v>45.6</v>
      </c>
      <c r="AY254">
        <v>24</v>
      </c>
      <c r="BC254">
        <v>57.6</v>
      </c>
      <c r="BE254">
        <v>38.6</v>
      </c>
      <c r="BF254">
        <v>2.2000000000000002</v>
      </c>
      <c r="BG254">
        <v>19.7</v>
      </c>
      <c r="BH254">
        <v>0.6</v>
      </c>
      <c r="BI254">
        <v>6.32</v>
      </c>
      <c r="BJ254">
        <v>6.32</v>
      </c>
      <c r="BL254">
        <v>6.34</v>
      </c>
      <c r="BM254">
        <v>0.68</v>
      </c>
      <c r="BO254">
        <v>3.91</v>
      </c>
      <c r="BP254">
        <v>1.1599999999999999</v>
      </c>
      <c r="BQ254">
        <v>1.1599999999999999</v>
      </c>
      <c r="BR254">
        <v>1.1599999999999999</v>
      </c>
      <c r="BS254">
        <v>332</v>
      </c>
      <c r="BT254">
        <v>1.1000000000000001</v>
      </c>
      <c r="BU254">
        <v>260</v>
      </c>
      <c r="BV254">
        <v>25</v>
      </c>
      <c r="BX254">
        <v>173</v>
      </c>
    </row>
    <row r="255" spans="1:76" x14ac:dyDescent="0.25">
      <c r="A255" t="s">
        <v>688</v>
      </c>
      <c r="B255" t="s">
        <v>119</v>
      </c>
      <c r="C255" t="s">
        <v>630</v>
      </c>
      <c r="D255" t="s">
        <v>631</v>
      </c>
      <c r="E255" s="61">
        <v>45275</v>
      </c>
      <c r="F255" s="61">
        <v>45291</v>
      </c>
      <c r="K255">
        <v>327</v>
      </c>
      <c r="P255">
        <v>252</v>
      </c>
      <c r="Q255">
        <v>252</v>
      </c>
      <c r="S255">
        <v>7</v>
      </c>
      <c r="T255">
        <v>4.12</v>
      </c>
      <c r="V255">
        <v>63.1</v>
      </c>
      <c r="W255">
        <v>39.6</v>
      </c>
      <c r="X255">
        <v>14.5</v>
      </c>
      <c r="AA255">
        <v>28.8</v>
      </c>
      <c r="AB255">
        <v>62.2</v>
      </c>
      <c r="AD255">
        <v>4.87</v>
      </c>
      <c r="AF255">
        <v>13.75</v>
      </c>
      <c r="AI255">
        <v>269</v>
      </c>
      <c r="AK255">
        <v>5.33</v>
      </c>
      <c r="AQ255">
        <v>9.0500000000000007</v>
      </c>
      <c r="AR255">
        <v>276</v>
      </c>
      <c r="AW255">
        <v>69</v>
      </c>
      <c r="AX255">
        <v>69</v>
      </c>
      <c r="AY255">
        <v>32.4</v>
      </c>
      <c r="BC255">
        <v>64.5</v>
      </c>
      <c r="BE255">
        <v>60</v>
      </c>
      <c r="BF255">
        <v>2.4</v>
      </c>
      <c r="BG255">
        <v>26.9</v>
      </c>
      <c r="BH255">
        <v>0.6</v>
      </c>
      <c r="BI255">
        <v>9.82</v>
      </c>
      <c r="BJ255">
        <v>9.82</v>
      </c>
      <c r="BL255">
        <v>6.59</v>
      </c>
      <c r="BM255">
        <v>0.72</v>
      </c>
      <c r="BO255">
        <v>5.95</v>
      </c>
      <c r="BP255">
        <v>1.46</v>
      </c>
      <c r="BQ255">
        <v>1.46</v>
      </c>
      <c r="BR255">
        <v>1.46</v>
      </c>
      <c r="BS255">
        <v>373</v>
      </c>
      <c r="BT255">
        <v>3.2</v>
      </c>
      <c r="BU255">
        <v>404</v>
      </c>
      <c r="BV255">
        <v>38.700000000000003</v>
      </c>
      <c r="BX255">
        <v>184</v>
      </c>
    </row>
    <row r="256" spans="1:76" x14ac:dyDescent="0.25">
      <c r="A256" t="s">
        <v>689</v>
      </c>
      <c r="B256" t="s">
        <v>119</v>
      </c>
      <c r="C256" t="s">
        <v>630</v>
      </c>
      <c r="D256" t="s">
        <v>631</v>
      </c>
      <c r="E256" s="61">
        <v>45275</v>
      </c>
      <c r="F256" s="61">
        <v>45291</v>
      </c>
      <c r="K256">
        <v>348</v>
      </c>
      <c r="P256">
        <v>143</v>
      </c>
      <c r="Q256">
        <v>143</v>
      </c>
      <c r="S256">
        <v>7</v>
      </c>
      <c r="T256">
        <v>2.63</v>
      </c>
      <c r="V256">
        <v>51.4</v>
      </c>
      <c r="W256">
        <v>33.4</v>
      </c>
      <c r="X256">
        <v>11.75</v>
      </c>
      <c r="AA256">
        <v>28.9</v>
      </c>
      <c r="AB256">
        <v>50.6</v>
      </c>
      <c r="AD256">
        <v>5.5</v>
      </c>
      <c r="AF256">
        <v>11.65</v>
      </c>
      <c r="AI256">
        <v>213</v>
      </c>
      <c r="AK256">
        <v>4.3600000000000003</v>
      </c>
      <c r="AQ256">
        <v>10.65</v>
      </c>
      <c r="AR256">
        <v>212</v>
      </c>
      <c r="AW256">
        <v>53.6</v>
      </c>
      <c r="AX256">
        <v>53.6</v>
      </c>
      <c r="AY256">
        <v>39.200000000000003</v>
      </c>
      <c r="BC256">
        <v>56.3</v>
      </c>
      <c r="BE256">
        <v>48.9</v>
      </c>
      <c r="BF256">
        <v>2.4</v>
      </c>
      <c r="BG256">
        <v>29.3</v>
      </c>
      <c r="BH256">
        <v>0.7</v>
      </c>
      <c r="BI256">
        <v>7.88</v>
      </c>
      <c r="BJ256">
        <v>7.88</v>
      </c>
      <c r="BL256">
        <v>7.99</v>
      </c>
      <c r="BM256">
        <v>0.84</v>
      </c>
      <c r="BO256">
        <v>4.8899999999999997</v>
      </c>
      <c r="BP256">
        <v>1.92</v>
      </c>
      <c r="BQ256">
        <v>1.92</v>
      </c>
      <c r="BR256">
        <v>1.92</v>
      </c>
      <c r="BS256">
        <v>373</v>
      </c>
      <c r="BT256">
        <v>1.4</v>
      </c>
      <c r="BU256">
        <v>333</v>
      </c>
      <c r="BV256">
        <v>30.6</v>
      </c>
      <c r="BX256">
        <v>222</v>
      </c>
    </row>
    <row r="257" spans="1:76" x14ac:dyDescent="0.25">
      <c r="A257" t="s">
        <v>690</v>
      </c>
      <c r="B257" t="s">
        <v>119</v>
      </c>
      <c r="C257" t="s">
        <v>630</v>
      </c>
      <c r="D257" t="s">
        <v>631</v>
      </c>
      <c r="E257" s="61">
        <v>45275</v>
      </c>
      <c r="F257" s="61">
        <v>45291</v>
      </c>
      <c r="K257">
        <v>346</v>
      </c>
      <c r="P257">
        <v>103</v>
      </c>
      <c r="Q257">
        <v>103</v>
      </c>
      <c r="S257">
        <v>5</v>
      </c>
      <c r="T257">
        <v>2.33</v>
      </c>
      <c r="V257">
        <v>46.5</v>
      </c>
      <c r="W257">
        <v>29.2</v>
      </c>
      <c r="X257">
        <v>9.91</v>
      </c>
      <c r="AA257">
        <v>25.4</v>
      </c>
      <c r="AB257">
        <v>43.3</v>
      </c>
      <c r="AD257">
        <v>5.23</v>
      </c>
      <c r="AF257">
        <v>10.199999999999999</v>
      </c>
      <c r="AI257">
        <v>170.5</v>
      </c>
      <c r="AK257">
        <v>3.94</v>
      </c>
      <c r="AQ257">
        <v>10.45</v>
      </c>
      <c r="AR257">
        <v>170</v>
      </c>
      <c r="AW257">
        <v>42.6</v>
      </c>
      <c r="AX257">
        <v>42.6</v>
      </c>
      <c r="AY257">
        <v>43.2</v>
      </c>
      <c r="BC257">
        <v>45.9</v>
      </c>
      <c r="BE257">
        <v>40.9</v>
      </c>
      <c r="BF257">
        <v>2</v>
      </c>
      <c r="BG257">
        <v>26</v>
      </c>
      <c r="BH257">
        <v>0.7</v>
      </c>
      <c r="BI257">
        <v>7.07</v>
      </c>
      <c r="BJ257">
        <v>7.07</v>
      </c>
      <c r="BL257">
        <v>7.32</v>
      </c>
      <c r="BM257">
        <v>0.77</v>
      </c>
      <c r="BO257">
        <v>4.2</v>
      </c>
      <c r="BP257">
        <v>2.06</v>
      </c>
      <c r="BQ257">
        <v>2.06</v>
      </c>
      <c r="BR257">
        <v>2.06</v>
      </c>
      <c r="BS257">
        <v>396</v>
      </c>
      <c r="BT257">
        <v>1.5</v>
      </c>
      <c r="BU257">
        <v>273</v>
      </c>
      <c r="BV257">
        <v>28.6</v>
      </c>
      <c r="BX257">
        <v>212</v>
      </c>
    </row>
    <row r="258" spans="1:76" x14ac:dyDescent="0.25">
      <c r="A258" t="s">
        <v>691</v>
      </c>
      <c r="B258" t="s">
        <v>119</v>
      </c>
      <c r="C258" t="s">
        <v>630</v>
      </c>
      <c r="D258" t="s">
        <v>631</v>
      </c>
      <c r="E258" s="61">
        <v>45275</v>
      </c>
      <c r="F258" s="61">
        <v>45291</v>
      </c>
      <c r="K258">
        <v>574</v>
      </c>
      <c r="P258">
        <v>104</v>
      </c>
      <c r="Q258">
        <v>104</v>
      </c>
      <c r="S258">
        <v>33</v>
      </c>
      <c r="T258">
        <v>3.41</v>
      </c>
      <c r="V258">
        <v>51.4</v>
      </c>
      <c r="W258">
        <v>32.1</v>
      </c>
      <c r="X258">
        <v>11.3</v>
      </c>
      <c r="AA258">
        <v>33.299999999999997</v>
      </c>
      <c r="AB258">
        <v>51.8</v>
      </c>
      <c r="AD258">
        <v>4.9000000000000004</v>
      </c>
      <c r="AF258">
        <v>11.6</v>
      </c>
      <c r="AI258">
        <v>220</v>
      </c>
      <c r="AK258">
        <v>4.17</v>
      </c>
      <c r="AQ258">
        <v>9.08</v>
      </c>
      <c r="AR258">
        <v>209</v>
      </c>
      <c r="AW258">
        <v>51.5</v>
      </c>
      <c r="AX258">
        <v>51.5</v>
      </c>
      <c r="AY258">
        <v>62</v>
      </c>
      <c r="BC258">
        <v>52.4</v>
      </c>
      <c r="BE258">
        <v>48</v>
      </c>
      <c r="BF258">
        <v>1.9</v>
      </c>
      <c r="BG258">
        <v>34.9</v>
      </c>
      <c r="BH258">
        <v>0.6</v>
      </c>
      <c r="BI258">
        <v>8.14</v>
      </c>
      <c r="BJ258">
        <v>8.14</v>
      </c>
      <c r="BL258">
        <v>6.81</v>
      </c>
      <c r="BM258">
        <v>0.72</v>
      </c>
      <c r="BO258">
        <v>4.4800000000000004</v>
      </c>
      <c r="BP258">
        <v>2.48</v>
      </c>
      <c r="BQ258">
        <v>2.48</v>
      </c>
      <c r="BR258">
        <v>2.48</v>
      </c>
      <c r="BS258">
        <v>389</v>
      </c>
      <c r="BT258">
        <v>2.1</v>
      </c>
      <c r="BU258">
        <v>327</v>
      </c>
      <c r="BV258">
        <v>28.8</v>
      </c>
      <c r="BX258">
        <v>185</v>
      </c>
    </row>
    <row r="259" spans="1:76" x14ac:dyDescent="0.25">
      <c r="A259" t="s">
        <v>692</v>
      </c>
      <c r="B259" t="s">
        <v>119</v>
      </c>
      <c r="C259" t="s">
        <v>630</v>
      </c>
      <c r="D259" t="s">
        <v>631</v>
      </c>
      <c r="E259" s="61">
        <v>45275</v>
      </c>
      <c r="F259" s="61">
        <v>45291</v>
      </c>
      <c r="K259">
        <v>596</v>
      </c>
      <c r="P259">
        <v>97.2</v>
      </c>
      <c r="Q259">
        <v>97.2</v>
      </c>
      <c r="S259">
        <v>5</v>
      </c>
      <c r="T259">
        <v>2.86</v>
      </c>
      <c r="V259">
        <v>43.6</v>
      </c>
      <c r="W259">
        <v>26.5</v>
      </c>
      <c r="X259">
        <v>8.7799999999999994</v>
      </c>
      <c r="AA259">
        <v>25</v>
      </c>
      <c r="AB259">
        <v>43.4</v>
      </c>
      <c r="AD259">
        <v>4.54</v>
      </c>
      <c r="AF259">
        <v>9.49</v>
      </c>
      <c r="AI259">
        <v>161.5</v>
      </c>
      <c r="AK259">
        <v>3.4</v>
      </c>
      <c r="AQ259">
        <v>8.75</v>
      </c>
      <c r="AR259">
        <v>153.5</v>
      </c>
      <c r="AW259">
        <v>38.200000000000003</v>
      </c>
      <c r="AX259">
        <v>38.200000000000003</v>
      </c>
      <c r="AY259">
        <v>61.2</v>
      </c>
      <c r="BC259">
        <v>50.8</v>
      </c>
      <c r="BE259">
        <v>35.6</v>
      </c>
      <c r="BF259">
        <v>2.2000000000000002</v>
      </c>
      <c r="BG259">
        <v>36.299999999999997</v>
      </c>
      <c r="BH259">
        <v>0.6</v>
      </c>
      <c r="BI259">
        <v>6.82</v>
      </c>
      <c r="BJ259">
        <v>6.82</v>
      </c>
      <c r="BL259">
        <v>6.26</v>
      </c>
      <c r="BM259">
        <v>0.68</v>
      </c>
      <c r="BO259">
        <v>3.93</v>
      </c>
      <c r="BP259">
        <v>1.98</v>
      </c>
      <c r="BQ259">
        <v>1.98</v>
      </c>
      <c r="BR259">
        <v>1.98</v>
      </c>
      <c r="BS259">
        <v>444</v>
      </c>
      <c r="BT259">
        <v>1.9</v>
      </c>
      <c r="BU259">
        <v>241</v>
      </c>
      <c r="BV259">
        <v>24.2</v>
      </c>
      <c r="BX259">
        <v>178</v>
      </c>
    </row>
    <row r="260" spans="1:76" x14ac:dyDescent="0.25">
      <c r="A260" t="s">
        <v>693</v>
      </c>
      <c r="B260" t="s">
        <v>119</v>
      </c>
      <c r="C260" t="s">
        <v>630</v>
      </c>
      <c r="D260" t="s">
        <v>631</v>
      </c>
      <c r="E260" s="61">
        <v>45275</v>
      </c>
      <c r="F260" s="61">
        <v>45291</v>
      </c>
      <c r="K260">
        <v>534</v>
      </c>
      <c r="P260">
        <v>55.6</v>
      </c>
      <c r="Q260">
        <v>55.6</v>
      </c>
      <c r="S260">
        <v>10</v>
      </c>
      <c r="T260">
        <v>2.15</v>
      </c>
      <c r="V260">
        <v>43.1</v>
      </c>
      <c r="W260">
        <v>28.2</v>
      </c>
      <c r="X260">
        <v>7.6</v>
      </c>
      <c r="AA260">
        <v>24.2</v>
      </c>
      <c r="AB260">
        <v>37.299999999999997</v>
      </c>
      <c r="AD260">
        <v>4.08</v>
      </c>
      <c r="AF260">
        <v>10.25</v>
      </c>
      <c r="AI260">
        <v>105</v>
      </c>
      <c r="AK260">
        <v>3.45</v>
      </c>
      <c r="AQ260">
        <v>8.1199999999999992</v>
      </c>
      <c r="AR260">
        <v>99.3</v>
      </c>
      <c r="AW260">
        <v>24</v>
      </c>
      <c r="AX260">
        <v>24</v>
      </c>
      <c r="AY260">
        <v>61.1</v>
      </c>
      <c r="BC260">
        <v>50.9</v>
      </c>
      <c r="BE260">
        <v>26.2</v>
      </c>
      <c r="BF260">
        <v>1.7</v>
      </c>
      <c r="BG260">
        <v>62.3</v>
      </c>
      <c r="BH260">
        <v>0.5</v>
      </c>
      <c r="BI260">
        <v>6.38</v>
      </c>
      <c r="BJ260">
        <v>6.38</v>
      </c>
      <c r="BL260">
        <v>5.68</v>
      </c>
      <c r="BM260">
        <v>0.67</v>
      </c>
      <c r="BO260">
        <v>3.87</v>
      </c>
      <c r="BP260">
        <v>1.48</v>
      </c>
      <c r="BQ260">
        <v>1.48</v>
      </c>
      <c r="BR260">
        <v>1.48</v>
      </c>
      <c r="BS260">
        <v>371</v>
      </c>
      <c r="BT260">
        <v>2.8</v>
      </c>
      <c r="BU260">
        <v>300</v>
      </c>
      <c r="BV260">
        <v>23.9</v>
      </c>
      <c r="BX260">
        <v>166</v>
      </c>
    </row>
    <row r="261" spans="1:76" x14ac:dyDescent="0.25">
      <c r="A261" t="s">
        <v>694</v>
      </c>
      <c r="B261" t="s">
        <v>119</v>
      </c>
      <c r="C261" t="s">
        <v>630</v>
      </c>
      <c r="D261" t="s">
        <v>631</v>
      </c>
      <c r="E261" s="61">
        <v>45275</v>
      </c>
      <c r="F261" s="61">
        <v>45291</v>
      </c>
      <c r="K261">
        <v>183.5</v>
      </c>
      <c r="P261">
        <v>25.1</v>
      </c>
      <c r="Q261">
        <v>25.1</v>
      </c>
      <c r="S261">
        <v>38</v>
      </c>
      <c r="T261">
        <v>1.87</v>
      </c>
      <c r="V261">
        <v>4.67</v>
      </c>
      <c r="W261">
        <v>3.19</v>
      </c>
      <c r="X261">
        <v>1.03</v>
      </c>
      <c r="AA261">
        <v>27.5</v>
      </c>
      <c r="AB261">
        <v>4.9800000000000004</v>
      </c>
      <c r="AD261">
        <v>5.3</v>
      </c>
      <c r="AF261">
        <v>1.05</v>
      </c>
      <c r="AI261">
        <v>18.899999999999999</v>
      </c>
      <c r="AK261">
        <v>0.37</v>
      </c>
      <c r="AQ261">
        <v>10.15</v>
      </c>
      <c r="AR261">
        <v>17.2</v>
      </c>
      <c r="AW261">
        <v>4.4800000000000004</v>
      </c>
      <c r="AX261">
        <v>4.4800000000000004</v>
      </c>
      <c r="AY261">
        <v>17.3</v>
      </c>
      <c r="BC261">
        <v>37.5</v>
      </c>
      <c r="BE261">
        <v>3.95</v>
      </c>
      <c r="BF261">
        <v>2.5</v>
      </c>
      <c r="BG261">
        <v>20.5</v>
      </c>
      <c r="BH261">
        <v>0.6</v>
      </c>
      <c r="BI261">
        <v>0.71</v>
      </c>
      <c r="BJ261">
        <v>0.71</v>
      </c>
      <c r="BL261">
        <v>6.47</v>
      </c>
      <c r="BM261">
        <v>0.78</v>
      </c>
      <c r="BO261">
        <v>0.42</v>
      </c>
      <c r="BP261">
        <v>1.66</v>
      </c>
      <c r="BQ261">
        <v>1.66</v>
      </c>
      <c r="BR261">
        <v>1.66</v>
      </c>
      <c r="BS261">
        <v>354</v>
      </c>
      <c r="BT261">
        <v>1.6</v>
      </c>
      <c r="BU261">
        <v>26.9</v>
      </c>
      <c r="BV261">
        <v>3.01</v>
      </c>
      <c r="BX261">
        <v>212</v>
      </c>
    </row>
    <row r="262" spans="1:76" x14ac:dyDescent="0.25">
      <c r="A262" t="s">
        <v>695</v>
      </c>
      <c r="B262" t="s">
        <v>119</v>
      </c>
      <c r="C262" t="s">
        <v>630</v>
      </c>
      <c r="D262" t="s">
        <v>631</v>
      </c>
      <c r="E262" s="61">
        <v>45275</v>
      </c>
      <c r="F262" s="61">
        <v>45291</v>
      </c>
      <c r="K262">
        <v>229</v>
      </c>
      <c r="P262">
        <v>23</v>
      </c>
      <c r="Q262">
        <v>23</v>
      </c>
      <c r="S262">
        <v>17</v>
      </c>
      <c r="T262">
        <v>1.07</v>
      </c>
      <c r="V262">
        <v>2.93</v>
      </c>
      <c r="W262">
        <v>1.7</v>
      </c>
      <c r="X262">
        <v>0.66</v>
      </c>
      <c r="AA262">
        <v>26.2</v>
      </c>
      <c r="AB262">
        <v>2.65</v>
      </c>
      <c r="AD262">
        <v>3.9</v>
      </c>
      <c r="AF262">
        <v>0.66</v>
      </c>
      <c r="AI262">
        <v>10.8</v>
      </c>
      <c r="AK262">
        <v>0.3</v>
      </c>
      <c r="AQ262">
        <v>7.11</v>
      </c>
      <c r="AR262">
        <v>11.6</v>
      </c>
      <c r="AW262">
        <v>2.78</v>
      </c>
      <c r="AX262">
        <v>2.78</v>
      </c>
      <c r="AY262">
        <v>11.5</v>
      </c>
      <c r="BC262">
        <v>49.5</v>
      </c>
      <c r="BE262">
        <v>2.48</v>
      </c>
      <c r="BF262">
        <v>1.5</v>
      </c>
      <c r="BG262">
        <v>8.1999999999999993</v>
      </c>
      <c r="BH262">
        <v>0.5</v>
      </c>
      <c r="BI262">
        <v>0.42</v>
      </c>
      <c r="BJ262">
        <v>0.42</v>
      </c>
      <c r="BL262">
        <v>5.0999999999999996</v>
      </c>
      <c r="BM262">
        <v>0.57999999999999996</v>
      </c>
      <c r="BO262">
        <v>0.26</v>
      </c>
      <c r="BP262">
        <v>1.24</v>
      </c>
      <c r="BQ262">
        <v>1.24</v>
      </c>
      <c r="BR262">
        <v>1.24</v>
      </c>
      <c r="BS262">
        <v>269</v>
      </c>
      <c r="BT262">
        <v>1.1000000000000001</v>
      </c>
      <c r="BU262">
        <v>15.4</v>
      </c>
      <c r="BV262">
        <v>1.85</v>
      </c>
      <c r="BX262">
        <v>153</v>
      </c>
    </row>
    <row r="263" spans="1:76" x14ac:dyDescent="0.25">
      <c r="A263" t="s">
        <v>696</v>
      </c>
      <c r="B263" t="s">
        <v>119</v>
      </c>
      <c r="C263" t="s">
        <v>630</v>
      </c>
      <c r="D263" t="s">
        <v>631</v>
      </c>
      <c r="E263" s="61">
        <v>45275</v>
      </c>
      <c r="F263" s="61">
        <v>45291</v>
      </c>
      <c r="K263">
        <v>254</v>
      </c>
      <c r="P263">
        <v>34.700000000000003</v>
      </c>
      <c r="Q263">
        <v>34.700000000000003</v>
      </c>
      <c r="S263">
        <v>13</v>
      </c>
      <c r="T263">
        <v>1.19</v>
      </c>
      <c r="V263">
        <v>7.47</v>
      </c>
      <c r="W263">
        <v>5.51</v>
      </c>
      <c r="X263">
        <v>1.39</v>
      </c>
      <c r="AA263">
        <v>23</v>
      </c>
      <c r="AB263">
        <v>6.45</v>
      </c>
      <c r="AD263">
        <v>2.96</v>
      </c>
      <c r="AF263">
        <v>1.78</v>
      </c>
      <c r="AI263">
        <v>14.2</v>
      </c>
      <c r="AK263">
        <v>0.68</v>
      </c>
      <c r="AQ263">
        <v>5.31</v>
      </c>
      <c r="AR263">
        <v>16.899999999999999</v>
      </c>
      <c r="AW263">
        <v>3.9</v>
      </c>
      <c r="AX263">
        <v>3.9</v>
      </c>
      <c r="AY263">
        <v>25.7</v>
      </c>
      <c r="BC263">
        <v>46.7</v>
      </c>
      <c r="BE263">
        <v>4.9000000000000004</v>
      </c>
      <c r="BF263">
        <v>1.2</v>
      </c>
      <c r="BG263">
        <v>87.3</v>
      </c>
      <c r="BH263">
        <v>0.3</v>
      </c>
      <c r="BI263">
        <v>1.06</v>
      </c>
      <c r="BJ263">
        <v>1.06</v>
      </c>
      <c r="BL263">
        <v>4.17</v>
      </c>
      <c r="BM263">
        <v>0.43</v>
      </c>
      <c r="BO263">
        <v>0.74</v>
      </c>
      <c r="BP263">
        <v>1.1100000000000001</v>
      </c>
      <c r="BQ263">
        <v>1.1100000000000001</v>
      </c>
      <c r="BR263">
        <v>1.1100000000000001</v>
      </c>
      <c r="BS263">
        <v>259</v>
      </c>
      <c r="BT263">
        <v>2.1</v>
      </c>
      <c r="BU263">
        <v>44.7</v>
      </c>
      <c r="BV263">
        <v>4.9400000000000004</v>
      </c>
      <c r="BX263">
        <v>114</v>
      </c>
    </row>
    <row r="264" spans="1:76" x14ac:dyDescent="0.25">
      <c r="A264" t="s">
        <v>697</v>
      </c>
      <c r="B264" t="s">
        <v>119</v>
      </c>
      <c r="C264" t="s">
        <v>630</v>
      </c>
      <c r="D264" t="s">
        <v>631</v>
      </c>
      <c r="E264" s="61">
        <v>45275</v>
      </c>
      <c r="F264" s="61">
        <v>45291</v>
      </c>
      <c r="K264">
        <v>265</v>
      </c>
      <c r="P264">
        <v>17.399999999999999</v>
      </c>
      <c r="Q264">
        <v>17.399999999999999</v>
      </c>
      <c r="S264">
        <v>17</v>
      </c>
      <c r="T264">
        <v>2.39</v>
      </c>
      <c r="V264">
        <v>2.4500000000000002</v>
      </c>
      <c r="W264">
        <v>1.72</v>
      </c>
      <c r="X264">
        <v>0.55000000000000004</v>
      </c>
      <c r="AA264">
        <v>24.6</v>
      </c>
      <c r="AB264">
        <v>2.33</v>
      </c>
      <c r="AD264">
        <v>3.12</v>
      </c>
      <c r="AF264">
        <v>0.56999999999999995</v>
      </c>
      <c r="AI264">
        <v>11.4</v>
      </c>
      <c r="AK264">
        <v>0.33</v>
      </c>
      <c r="AQ264">
        <v>5.38</v>
      </c>
      <c r="AR264">
        <v>9.1999999999999993</v>
      </c>
      <c r="AW264">
        <v>2.4500000000000002</v>
      </c>
      <c r="AX264">
        <v>2.4500000000000002</v>
      </c>
      <c r="AY264">
        <v>25.9</v>
      </c>
      <c r="BC264">
        <v>48</v>
      </c>
      <c r="BE264">
        <v>1.96</v>
      </c>
      <c r="BF264">
        <v>1.4</v>
      </c>
      <c r="BG264">
        <v>17</v>
      </c>
      <c r="BH264">
        <v>0.4</v>
      </c>
      <c r="BI264">
        <v>0.41</v>
      </c>
      <c r="BJ264">
        <v>0.41</v>
      </c>
      <c r="BL264">
        <v>4.59</v>
      </c>
      <c r="BM264">
        <v>0.43</v>
      </c>
      <c r="BO264">
        <v>0.28000000000000003</v>
      </c>
      <c r="BP264">
        <v>1.36</v>
      </c>
      <c r="BQ264">
        <v>1.36</v>
      </c>
      <c r="BR264">
        <v>1.36</v>
      </c>
      <c r="BS264">
        <v>326</v>
      </c>
      <c r="BT264">
        <v>1.1000000000000001</v>
      </c>
      <c r="BU264">
        <v>15.7</v>
      </c>
      <c r="BV264">
        <v>1.88</v>
      </c>
      <c r="BX264">
        <v>121</v>
      </c>
    </row>
    <row r="265" spans="1:76" x14ac:dyDescent="0.25">
      <c r="A265" t="s">
        <v>698</v>
      </c>
      <c r="B265" t="s">
        <v>119</v>
      </c>
      <c r="C265" t="s">
        <v>630</v>
      </c>
      <c r="D265" t="s">
        <v>631</v>
      </c>
      <c r="E265" s="61">
        <v>45275</v>
      </c>
      <c r="F265" s="61">
        <v>45291</v>
      </c>
      <c r="K265">
        <v>244</v>
      </c>
      <c r="P265">
        <v>24.2</v>
      </c>
      <c r="Q265">
        <v>24.2</v>
      </c>
      <c r="S265">
        <v>14</v>
      </c>
      <c r="T265">
        <v>1.1299999999999999</v>
      </c>
      <c r="V265">
        <v>5.62</v>
      </c>
      <c r="W265">
        <v>3.48</v>
      </c>
      <c r="X265">
        <v>1.3</v>
      </c>
      <c r="AA265">
        <v>19.399999999999999</v>
      </c>
      <c r="AB265">
        <v>5.23</v>
      </c>
      <c r="AD265">
        <v>2.78</v>
      </c>
      <c r="AF265">
        <v>1.27</v>
      </c>
      <c r="AI265">
        <v>14.6</v>
      </c>
      <c r="AK265">
        <v>0.5</v>
      </c>
      <c r="AQ265">
        <v>4.5999999999999996</v>
      </c>
      <c r="AR265">
        <v>16</v>
      </c>
      <c r="AW265">
        <v>4.12</v>
      </c>
      <c r="AX265">
        <v>4.12</v>
      </c>
      <c r="AY265">
        <v>32.9</v>
      </c>
      <c r="BC265">
        <v>39.1</v>
      </c>
      <c r="BE265">
        <v>4.53</v>
      </c>
      <c r="BF265">
        <v>1</v>
      </c>
      <c r="BG265">
        <v>141</v>
      </c>
      <c r="BH265">
        <v>0.3</v>
      </c>
      <c r="BI265">
        <v>0.83</v>
      </c>
      <c r="BJ265">
        <v>0.83</v>
      </c>
      <c r="BL265">
        <v>3.3</v>
      </c>
      <c r="BM265">
        <v>0.39</v>
      </c>
      <c r="BO265">
        <v>0.59</v>
      </c>
      <c r="BP265">
        <v>0.9</v>
      </c>
      <c r="BQ265">
        <v>0.9</v>
      </c>
      <c r="BR265">
        <v>0.9</v>
      </c>
      <c r="BS265">
        <v>224</v>
      </c>
      <c r="BT265">
        <v>2.9</v>
      </c>
      <c r="BU265">
        <v>31.2</v>
      </c>
      <c r="BV265">
        <v>3.85</v>
      </c>
      <c r="BX265">
        <v>99</v>
      </c>
    </row>
    <row r="266" spans="1:76" x14ac:dyDescent="0.25">
      <c r="A266" t="s">
        <v>699</v>
      </c>
      <c r="B266" t="s">
        <v>119</v>
      </c>
      <c r="C266" t="s">
        <v>630</v>
      </c>
      <c r="D266" t="s">
        <v>631</v>
      </c>
      <c r="E266" s="61">
        <v>45275</v>
      </c>
      <c r="F266" s="61">
        <v>45291</v>
      </c>
      <c r="K266">
        <v>381</v>
      </c>
      <c r="P266">
        <v>60.5</v>
      </c>
      <c r="Q266">
        <v>60.5</v>
      </c>
      <c r="S266">
        <v>34</v>
      </c>
      <c r="T266">
        <v>1.24</v>
      </c>
      <c r="V266">
        <v>5.63</v>
      </c>
      <c r="W266">
        <v>3.65</v>
      </c>
      <c r="X266">
        <v>1.29</v>
      </c>
      <c r="AA266">
        <v>25.3</v>
      </c>
      <c r="AB266">
        <v>5.14</v>
      </c>
      <c r="AD266">
        <v>3.57</v>
      </c>
      <c r="AF266">
        <v>1.25</v>
      </c>
      <c r="AI266">
        <v>25.4</v>
      </c>
      <c r="AK266">
        <v>0.53</v>
      </c>
      <c r="AQ266">
        <v>6.32</v>
      </c>
      <c r="AR266">
        <v>22.3</v>
      </c>
      <c r="AW266">
        <v>5.77</v>
      </c>
      <c r="AX266">
        <v>5.77</v>
      </c>
      <c r="AY266">
        <v>20.6</v>
      </c>
      <c r="BC266">
        <v>55.7</v>
      </c>
      <c r="BE266">
        <v>4.67</v>
      </c>
      <c r="BF266">
        <v>1.8</v>
      </c>
      <c r="BG266">
        <v>33.200000000000003</v>
      </c>
      <c r="BH266">
        <v>0.4</v>
      </c>
      <c r="BI266">
        <v>0.93</v>
      </c>
      <c r="BJ266">
        <v>0.93</v>
      </c>
      <c r="BL266">
        <v>4.8099999999999996</v>
      </c>
      <c r="BM266">
        <v>0.52</v>
      </c>
      <c r="BO266">
        <v>0.5</v>
      </c>
      <c r="BP266">
        <v>1.18</v>
      </c>
      <c r="BQ266">
        <v>1.18</v>
      </c>
      <c r="BR266">
        <v>1.18</v>
      </c>
      <c r="BS266">
        <v>347</v>
      </c>
      <c r="BT266">
        <v>6.9</v>
      </c>
      <c r="BU266">
        <v>35.5</v>
      </c>
      <c r="BV266">
        <v>3.98</v>
      </c>
      <c r="BX266">
        <v>137</v>
      </c>
    </row>
    <row r="267" spans="1:76" x14ac:dyDescent="0.25">
      <c r="A267" t="s">
        <v>700</v>
      </c>
      <c r="B267" t="s">
        <v>119</v>
      </c>
      <c r="C267" t="s">
        <v>630</v>
      </c>
      <c r="D267" t="s">
        <v>631</v>
      </c>
      <c r="E267" s="61">
        <v>45275</v>
      </c>
      <c r="F267" s="61">
        <v>45291</v>
      </c>
      <c r="K267">
        <v>677</v>
      </c>
      <c r="P267">
        <v>151</v>
      </c>
      <c r="Q267">
        <v>151</v>
      </c>
      <c r="S267">
        <v>40</v>
      </c>
      <c r="T267">
        <v>1.54</v>
      </c>
      <c r="V267">
        <v>5.48</v>
      </c>
      <c r="W267">
        <v>3.8</v>
      </c>
      <c r="X267">
        <v>1.29</v>
      </c>
      <c r="AA267">
        <v>25.3</v>
      </c>
      <c r="AB267">
        <v>4.83</v>
      </c>
      <c r="AD267">
        <v>3.32</v>
      </c>
      <c r="AF267">
        <v>1.21</v>
      </c>
      <c r="AI267">
        <v>26.2</v>
      </c>
      <c r="AK267">
        <v>0.62</v>
      </c>
      <c r="AQ267">
        <v>5.36</v>
      </c>
      <c r="AR267">
        <v>23.1</v>
      </c>
      <c r="AW267">
        <v>5.83</v>
      </c>
      <c r="AX267">
        <v>5.83</v>
      </c>
      <c r="AY267">
        <v>16.399999999999999</v>
      </c>
      <c r="BC267">
        <v>62.2</v>
      </c>
      <c r="BE267">
        <v>4.34</v>
      </c>
      <c r="BF267">
        <v>1.3</v>
      </c>
      <c r="BG267">
        <v>16.8</v>
      </c>
      <c r="BH267">
        <v>0.4</v>
      </c>
      <c r="BI267">
        <v>0.92</v>
      </c>
      <c r="BJ267">
        <v>0.92</v>
      </c>
      <c r="BL267">
        <v>4.28</v>
      </c>
      <c r="BM267">
        <v>0.51</v>
      </c>
      <c r="BO267">
        <v>0.55000000000000004</v>
      </c>
      <c r="BP267">
        <v>1.2</v>
      </c>
      <c r="BQ267">
        <v>1.2</v>
      </c>
      <c r="BR267">
        <v>1.2</v>
      </c>
      <c r="BS267">
        <v>426</v>
      </c>
      <c r="BT267">
        <v>1.2</v>
      </c>
      <c r="BU267">
        <v>32.5</v>
      </c>
      <c r="BV267">
        <v>3.82</v>
      </c>
      <c r="BX267">
        <v>115</v>
      </c>
    </row>
    <row r="268" spans="1:76" x14ac:dyDescent="0.25">
      <c r="A268" t="s">
        <v>701</v>
      </c>
      <c r="B268" t="s">
        <v>119</v>
      </c>
      <c r="C268" t="s">
        <v>630</v>
      </c>
      <c r="D268" t="s">
        <v>631</v>
      </c>
      <c r="E268" s="61">
        <v>45275</v>
      </c>
      <c r="F268" s="61">
        <v>45291</v>
      </c>
      <c r="K268">
        <v>375</v>
      </c>
      <c r="P268">
        <v>44.8</v>
      </c>
      <c r="Q268">
        <v>44.8</v>
      </c>
      <c r="S268">
        <v>56</v>
      </c>
      <c r="T268">
        <v>1.72</v>
      </c>
      <c r="V268">
        <v>6.27</v>
      </c>
      <c r="W268">
        <v>3.98</v>
      </c>
      <c r="X268">
        <v>1.19</v>
      </c>
      <c r="AA268">
        <v>20.6</v>
      </c>
      <c r="AB268">
        <v>5.15</v>
      </c>
      <c r="AD268">
        <v>2.86</v>
      </c>
      <c r="AF268">
        <v>1.24</v>
      </c>
      <c r="AI268">
        <v>19.399999999999999</v>
      </c>
      <c r="AK268">
        <v>0.64</v>
      </c>
      <c r="AQ268">
        <v>4.78</v>
      </c>
      <c r="AR268">
        <v>20.2</v>
      </c>
      <c r="AW268">
        <v>5.17</v>
      </c>
      <c r="AX268">
        <v>5.17</v>
      </c>
      <c r="AY268">
        <v>29.5</v>
      </c>
      <c r="BC268">
        <v>46.6</v>
      </c>
      <c r="BE268">
        <v>4.1100000000000003</v>
      </c>
      <c r="BF268">
        <v>1.2</v>
      </c>
      <c r="BG268">
        <v>68.2</v>
      </c>
      <c r="BH268">
        <v>0.3</v>
      </c>
      <c r="BI268">
        <v>0.94</v>
      </c>
      <c r="BJ268">
        <v>0.94</v>
      </c>
      <c r="BL268">
        <v>3.37</v>
      </c>
      <c r="BM268">
        <v>0.46</v>
      </c>
      <c r="BO268">
        <v>0.56000000000000005</v>
      </c>
      <c r="BP268">
        <v>0.89</v>
      </c>
      <c r="BQ268">
        <v>0.89</v>
      </c>
      <c r="BR268">
        <v>0.89</v>
      </c>
      <c r="BS268">
        <v>315</v>
      </c>
      <c r="BT268">
        <v>8.6</v>
      </c>
      <c r="BU268">
        <v>31.1</v>
      </c>
      <c r="BV268">
        <v>3.82</v>
      </c>
      <c r="BX268">
        <v>101</v>
      </c>
    </row>
    <row r="269" spans="1:76" x14ac:dyDescent="0.25">
      <c r="A269" t="s">
        <v>702</v>
      </c>
      <c r="B269" t="s">
        <v>119</v>
      </c>
      <c r="C269" t="s">
        <v>630</v>
      </c>
      <c r="D269" t="s">
        <v>631</v>
      </c>
      <c r="E269" s="61">
        <v>45275</v>
      </c>
      <c r="F269" s="61">
        <v>45291</v>
      </c>
      <c r="K269">
        <v>514</v>
      </c>
      <c r="P269">
        <v>38.9</v>
      </c>
      <c r="Q269">
        <v>38.9</v>
      </c>
      <c r="S269">
        <v>45</v>
      </c>
      <c r="T269">
        <v>2.8</v>
      </c>
      <c r="V269">
        <v>9.94</v>
      </c>
      <c r="W269">
        <v>6.93</v>
      </c>
      <c r="X269">
        <v>2.25</v>
      </c>
      <c r="AA269">
        <v>21.5</v>
      </c>
      <c r="AB269">
        <v>8.25</v>
      </c>
      <c r="AD269">
        <v>2.86</v>
      </c>
      <c r="AF269">
        <v>2.0499999999999998</v>
      </c>
      <c r="AI269">
        <v>30.7</v>
      </c>
      <c r="AK269">
        <v>0.94</v>
      </c>
      <c r="AQ269">
        <v>4.97</v>
      </c>
      <c r="AR269">
        <v>32.700000000000003</v>
      </c>
      <c r="AW269">
        <v>8.57</v>
      </c>
      <c r="AX269">
        <v>8.57</v>
      </c>
      <c r="AY269">
        <v>37.9</v>
      </c>
      <c r="BC269">
        <v>54.6</v>
      </c>
      <c r="BE269">
        <v>8.09</v>
      </c>
      <c r="BF269">
        <v>1.7</v>
      </c>
      <c r="BG269">
        <v>77.400000000000006</v>
      </c>
      <c r="BH269">
        <v>0.4</v>
      </c>
      <c r="BI269">
        <v>1.48</v>
      </c>
      <c r="BJ269">
        <v>1.48</v>
      </c>
      <c r="BL269">
        <v>3.44</v>
      </c>
      <c r="BM269">
        <v>0.49</v>
      </c>
      <c r="BO269">
        <v>1.02</v>
      </c>
      <c r="BP269">
        <v>0.89</v>
      </c>
      <c r="BQ269">
        <v>0.89</v>
      </c>
      <c r="BR269">
        <v>0.89</v>
      </c>
      <c r="BS269">
        <v>310</v>
      </c>
      <c r="BT269">
        <v>3.3</v>
      </c>
      <c r="BU269">
        <v>43.6</v>
      </c>
      <c r="BV269">
        <v>7.1</v>
      </c>
      <c r="BX269">
        <v>102</v>
      </c>
    </row>
    <row r="270" spans="1:76" x14ac:dyDescent="0.25">
      <c r="A270" t="s">
        <v>703</v>
      </c>
      <c r="B270" t="s">
        <v>119</v>
      </c>
      <c r="C270" t="s">
        <v>630</v>
      </c>
      <c r="D270" t="s">
        <v>631</v>
      </c>
      <c r="E270" s="61">
        <v>45275</v>
      </c>
      <c r="F270" s="61">
        <v>45291</v>
      </c>
      <c r="K270">
        <v>387</v>
      </c>
      <c r="P270">
        <v>26.6</v>
      </c>
      <c r="Q270">
        <v>26.6</v>
      </c>
      <c r="S270">
        <v>50</v>
      </c>
      <c r="T270">
        <v>1.88</v>
      </c>
      <c r="V270">
        <v>12.35</v>
      </c>
      <c r="W270">
        <v>8.9700000000000006</v>
      </c>
      <c r="X270">
        <v>2.2400000000000002</v>
      </c>
      <c r="AA270">
        <v>21.3</v>
      </c>
      <c r="AB270">
        <v>11.6</v>
      </c>
      <c r="AD270">
        <v>2.86</v>
      </c>
      <c r="AF270">
        <v>2.92</v>
      </c>
      <c r="AI270">
        <v>48.8</v>
      </c>
      <c r="AK270">
        <v>1.1599999999999999</v>
      </c>
      <c r="AQ270">
        <v>5.04</v>
      </c>
      <c r="AR270">
        <v>37.299999999999997</v>
      </c>
      <c r="AW270">
        <v>9.0500000000000007</v>
      </c>
      <c r="AX270">
        <v>9.0500000000000007</v>
      </c>
      <c r="AY270">
        <v>43.9</v>
      </c>
      <c r="BC270">
        <v>59.4</v>
      </c>
      <c r="BE270">
        <v>7.7</v>
      </c>
      <c r="BF270">
        <v>1.3</v>
      </c>
      <c r="BG270">
        <v>51.2</v>
      </c>
      <c r="BH270">
        <v>0.3</v>
      </c>
      <c r="BI270">
        <v>1.88</v>
      </c>
      <c r="BJ270">
        <v>1.88</v>
      </c>
      <c r="BL270">
        <v>3.59</v>
      </c>
      <c r="BM270">
        <v>0.47</v>
      </c>
      <c r="BO270">
        <v>1.2</v>
      </c>
      <c r="BP270">
        <v>0.88</v>
      </c>
      <c r="BQ270">
        <v>0.88</v>
      </c>
      <c r="BR270">
        <v>0.88</v>
      </c>
      <c r="BS270">
        <v>264</v>
      </c>
      <c r="BT270">
        <v>1.1000000000000001</v>
      </c>
      <c r="BU270">
        <v>96.4</v>
      </c>
      <c r="BV270">
        <v>6.86</v>
      </c>
      <c r="BX270">
        <v>105</v>
      </c>
    </row>
    <row r="271" spans="1:76" x14ac:dyDescent="0.25">
      <c r="A271" t="s">
        <v>704</v>
      </c>
      <c r="B271" t="s">
        <v>119</v>
      </c>
      <c r="C271" t="s">
        <v>630</v>
      </c>
      <c r="D271" t="s">
        <v>631</v>
      </c>
      <c r="E271" s="61">
        <v>45275</v>
      </c>
      <c r="F271" s="61">
        <v>45291</v>
      </c>
      <c r="K271">
        <v>274</v>
      </c>
      <c r="P271">
        <v>21.6</v>
      </c>
      <c r="Q271">
        <v>21.6</v>
      </c>
      <c r="S271">
        <v>59</v>
      </c>
      <c r="T271">
        <v>3.08</v>
      </c>
      <c r="V271">
        <v>5.0599999999999996</v>
      </c>
      <c r="W271">
        <v>3.39</v>
      </c>
      <c r="X271">
        <v>1.03</v>
      </c>
      <c r="AA271">
        <v>17.5</v>
      </c>
      <c r="AB271">
        <v>4.58</v>
      </c>
      <c r="AD271">
        <v>2.54</v>
      </c>
      <c r="AF271">
        <v>1.2</v>
      </c>
      <c r="AI271">
        <v>19.100000000000001</v>
      </c>
      <c r="AK271">
        <v>0.51</v>
      </c>
      <c r="AQ271">
        <v>4.22</v>
      </c>
      <c r="AR271">
        <v>16.899999999999999</v>
      </c>
      <c r="AW271">
        <v>3.87</v>
      </c>
      <c r="AX271">
        <v>3.87</v>
      </c>
      <c r="AY271">
        <v>32.5</v>
      </c>
      <c r="BC271">
        <v>51.8</v>
      </c>
      <c r="BE271">
        <v>3.63</v>
      </c>
      <c r="BF271">
        <v>1.5</v>
      </c>
      <c r="BG271">
        <v>111.5</v>
      </c>
      <c r="BH271">
        <v>0.3</v>
      </c>
      <c r="BI271">
        <v>0.71</v>
      </c>
      <c r="BJ271">
        <v>0.71</v>
      </c>
      <c r="BL271">
        <v>3.04</v>
      </c>
      <c r="BM271">
        <v>0.4</v>
      </c>
      <c r="BO271">
        <v>0.46</v>
      </c>
      <c r="BP271">
        <v>0.84</v>
      </c>
      <c r="BQ271">
        <v>0.84</v>
      </c>
      <c r="BR271">
        <v>0.84</v>
      </c>
      <c r="BS271">
        <v>274</v>
      </c>
      <c r="BT271">
        <v>1.2</v>
      </c>
      <c r="BU271">
        <v>37.299999999999997</v>
      </c>
      <c r="BV271">
        <v>3.4</v>
      </c>
      <c r="BX271">
        <v>89</v>
      </c>
    </row>
    <row r="272" spans="1:76" x14ac:dyDescent="0.25">
      <c r="A272" t="s">
        <v>705</v>
      </c>
      <c r="B272" t="s">
        <v>119</v>
      </c>
      <c r="C272" t="s">
        <v>630</v>
      </c>
      <c r="D272" t="s">
        <v>631</v>
      </c>
      <c r="E272" s="61">
        <v>45275</v>
      </c>
      <c r="F272" s="61">
        <v>45291</v>
      </c>
      <c r="K272">
        <v>282</v>
      </c>
      <c r="P272">
        <v>21.9</v>
      </c>
      <c r="Q272">
        <v>21.9</v>
      </c>
      <c r="S272">
        <v>65</v>
      </c>
      <c r="T272">
        <v>4.3499999999999996</v>
      </c>
      <c r="V272">
        <v>3.8</v>
      </c>
      <c r="W272">
        <v>2.59</v>
      </c>
      <c r="X272">
        <v>0.72</v>
      </c>
      <c r="AA272">
        <v>15.8</v>
      </c>
      <c r="AB272">
        <v>3.62</v>
      </c>
      <c r="AD272">
        <v>2.3199999999999998</v>
      </c>
      <c r="AF272">
        <v>0.83</v>
      </c>
      <c r="AI272">
        <v>14.3</v>
      </c>
      <c r="AK272">
        <v>0.42</v>
      </c>
      <c r="AQ272">
        <v>4.24</v>
      </c>
      <c r="AR272">
        <v>12.6</v>
      </c>
      <c r="AW272">
        <v>2.84</v>
      </c>
      <c r="AX272">
        <v>2.84</v>
      </c>
      <c r="AY272">
        <v>31.5</v>
      </c>
      <c r="BC272">
        <v>52.2</v>
      </c>
      <c r="BE272">
        <v>2.5</v>
      </c>
      <c r="BF272">
        <v>1.2</v>
      </c>
      <c r="BG272">
        <v>95.4</v>
      </c>
      <c r="BH272">
        <v>0.3</v>
      </c>
      <c r="BI272">
        <v>0.55000000000000004</v>
      </c>
      <c r="BJ272">
        <v>0.55000000000000004</v>
      </c>
      <c r="BL272">
        <v>2.84</v>
      </c>
      <c r="BM272">
        <v>0.41</v>
      </c>
      <c r="BO272">
        <v>0.4</v>
      </c>
      <c r="BP272">
        <v>0.75</v>
      </c>
      <c r="BQ272">
        <v>0.75</v>
      </c>
      <c r="BR272">
        <v>0.75</v>
      </c>
      <c r="BS272">
        <v>252</v>
      </c>
      <c r="BT272">
        <v>2.5</v>
      </c>
      <c r="BU272">
        <v>26.1</v>
      </c>
      <c r="BV272">
        <v>2.38</v>
      </c>
      <c r="BX272">
        <v>88</v>
      </c>
    </row>
    <row r="273" spans="1:76" x14ac:dyDescent="0.25">
      <c r="A273" t="s">
        <v>706</v>
      </c>
      <c r="B273" t="s">
        <v>119</v>
      </c>
      <c r="C273" t="s">
        <v>630</v>
      </c>
      <c r="D273" t="s">
        <v>631</v>
      </c>
      <c r="E273" s="61">
        <v>45275</v>
      </c>
      <c r="F273" s="61">
        <v>45291</v>
      </c>
      <c r="K273">
        <v>192.5</v>
      </c>
      <c r="P273">
        <v>28.3</v>
      </c>
      <c r="Q273">
        <v>28.3</v>
      </c>
      <c r="S273">
        <v>105</v>
      </c>
      <c r="T273">
        <v>1.62</v>
      </c>
      <c r="V273">
        <v>5.71</v>
      </c>
      <c r="W273">
        <v>3.57</v>
      </c>
      <c r="X273">
        <v>1.1399999999999999</v>
      </c>
      <c r="AA273">
        <v>25.8</v>
      </c>
      <c r="AB273">
        <v>5.37</v>
      </c>
      <c r="AD273">
        <v>4.5199999999999996</v>
      </c>
      <c r="AF273">
        <v>1.1399999999999999</v>
      </c>
      <c r="AI273">
        <v>22</v>
      </c>
      <c r="AK273">
        <v>0.43</v>
      </c>
      <c r="AQ273">
        <v>7.6</v>
      </c>
      <c r="AR273">
        <v>21.1</v>
      </c>
      <c r="AW273">
        <v>5.19</v>
      </c>
      <c r="AX273">
        <v>5.19</v>
      </c>
      <c r="AY273">
        <v>28.8</v>
      </c>
      <c r="BC273">
        <v>54</v>
      </c>
      <c r="BE273">
        <v>4.4400000000000004</v>
      </c>
      <c r="BF273">
        <v>2</v>
      </c>
      <c r="BG273">
        <v>42.5</v>
      </c>
      <c r="BH273">
        <v>0.5</v>
      </c>
      <c r="BI273">
        <v>0.8</v>
      </c>
      <c r="BJ273">
        <v>0.8</v>
      </c>
      <c r="BL273">
        <v>6.36</v>
      </c>
      <c r="BM273">
        <v>0.61</v>
      </c>
      <c r="BO273">
        <v>0.48</v>
      </c>
      <c r="BP273">
        <v>1.54</v>
      </c>
      <c r="BQ273">
        <v>1.54</v>
      </c>
      <c r="BR273">
        <v>1.54</v>
      </c>
      <c r="BS273">
        <v>390</v>
      </c>
      <c r="BT273">
        <v>1.5</v>
      </c>
      <c r="BU273">
        <v>31.9</v>
      </c>
      <c r="BV273">
        <v>3.22</v>
      </c>
      <c r="BX273">
        <v>167</v>
      </c>
    </row>
    <row r="274" spans="1:76" x14ac:dyDescent="0.25">
      <c r="A274" t="s">
        <v>707</v>
      </c>
      <c r="B274" t="s">
        <v>119</v>
      </c>
      <c r="C274" t="s">
        <v>630</v>
      </c>
      <c r="D274" t="s">
        <v>631</v>
      </c>
      <c r="E274" s="61">
        <v>45275</v>
      </c>
      <c r="F274" s="61">
        <v>45291</v>
      </c>
      <c r="K274">
        <v>185.5</v>
      </c>
      <c r="P274">
        <v>13.5</v>
      </c>
      <c r="Q274">
        <v>13.5</v>
      </c>
      <c r="S274">
        <v>72</v>
      </c>
      <c r="T274">
        <v>1.08</v>
      </c>
      <c r="V274">
        <v>2.42</v>
      </c>
      <c r="W274">
        <v>1.66</v>
      </c>
      <c r="X274">
        <v>0.63</v>
      </c>
      <c r="AA274">
        <v>27.6</v>
      </c>
      <c r="AB274">
        <v>1.96</v>
      </c>
      <c r="AD274">
        <v>4.5999999999999996</v>
      </c>
      <c r="AF274">
        <v>0.51</v>
      </c>
      <c r="AI274">
        <v>9.4</v>
      </c>
      <c r="AK274">
        <v>0.26</v>
      </c>
      <c r="AQ274">
        <v>7.65</v>
      </c>
      <c r="AR274">
        <v>9</v>
      </c>
      <c r="AW274">
        <v>2.33</v>
      </c>
      <c r="AX274">
        <v>2.33</v>
      </c>
      <c r="AY274">
        <v>17.2</v>
      </c>
      <c r="BC274">
        <v>69.2</v>
      </c>
      <c r="BE274">
        <v>2.04</v>
      </c>
      <c r="BF274">
        <v>1.9</v>
      </c>
      <c r="BG274">
        <v>31.2</v>
      </c>
      <c r="BH274">
        <v>0.5</v>
      </c>
      <c r="BI274">
        <v>0.35</v>
      </c>
      <c r="BJ274">
        <v>0.35</v>
      </c>
      <c r="BL274">
        <v>6.31</v>
      </c>
      <c r="BM274">
        <v>0.66</v>
      </c>
      <c r="BO274">
        <v>0.22</v>
      </c>
      <c r="BP274">
        <v>1.68</v>
      </c>
      <c r="BQ274">
        <v>1.68</v>
      </c>
      <c r="BR274">
        <v>1.68</v>
      </c>
      <c r="BS274">
        <v>357</v>
      </c>
      <c r="BT274">
        <v>1.8</v>
      </c>
      <c r="BU274">
        <v>14</v>
      </c>
      <c r="BV274">
        <v>1.74</v>
      </c>
      <c r="BX274">
        <v>162</v>
      </c>
    </row>
    <row r="275" spans="1:76" x14ac:dyDescent="0.25">
      <c r="A275" t="s">
        <v>708</v>
      </c>
      <c r="B275" t="s">
        <v>119</v>
      </c>
      <c r="C275" t="s">
        <v>630</v>
      </c>
      <c r="D275" t="s">
        <v>631</v>
      </c>
      <c r="E275" s="61">
        <v>45275</v>
      </c>
      <c r="F275" s="61">
        <v>45291</v>
      </c>
      <c r="K275">
        <v>220</v>
      </c>
      <c r="P275">
        <v>26.5</v>
      </c>
      <c r="Q275">
        <v>26.5</v>
      </c>
      <c r="S275">
        <v>69</v>
      </c>
      <c r="T275">
        <v>0.68</v>
      </c>
      <c r="V275">
        <v>2.6</v>
      </c>
      <c r="W275">
        <v>1.8</v>
      </c>
      <c r="X275">
        <v>0.56999999999999995</v>
      </c>
      <c r="AA275">
        <v>31.5</v>
      </c>
      <c r="AB275">
        <v>2.04</v>
      </c>
      <c r="AD275">
        <v>4.7699999999999996</v>
      </c>
      <c r="AF275">
        <v>0.48</v>
      </c>
      <c r="AI275">
        <v>9.6</v>
      </c>
      <c r="AK275">
        <v>0.3</v>
      </c>
      <c r="AQ275">
        <v>8.1999999999999993</v>
      </c>
      <c r="AR275">
        <v>9.8000000000000007</v>
      </c>
      <c r="AW275">
        <v>2.25</v>
      </c>
      <c r="AX275">
        <v>2.25</v>
      </c>
      <c r="AY275">
        <v>7.6</v>
      </c>
      <c r="BC275">
        <v>93.5</v>
      </c>
      <c r="BE275">
        <v>1.68</v>
      </c>
      <c r="BF275">
        <v>2</v>
      </c>
      <c r="BG275">
        <v>20.2</v>
      </c>
      <c r="BH275">
        <v>0.6</v>
      </c>
      <c r="BI275">
        <v>0.38</v>
      </c>
      <c r="BJ275">
        <v>0.38</v>
      </c>
      <c r="BL275">
        <v>6.77</v>
      </c>
      <c r="BM275">
        <v>0.72</v>
      </c>
      <c r="BO275">
        <v>0.28000000000000003</v>
      </c>
      <c r="BP275">
        <v>2.02</v>
      </c>
      <c r="BQ275">
        <v>2.02</v>
      </c>
      <c r="BR275">
        <v>2.02</v>
      </c>
      <c r="BS275">
        <v>449</v>
      </c>
      <c r="BT275">
        <v>1.8</v>
      </c>
      <c r="BU275">
        <v>14</v>
      </c>
      <c r="BV275">
        <v>1.6</v>
      </c>
      <c r="BX275">
        <v>168</v>
      </c>
    </row>
    <row r="276" spans="1:76" x14ac:dyDescent="0.25">
      <c r="A276" t="s">
        <v>709</v>
      </c>
      <c r="B276" t="s">
        <v>119</v>
      </c>
      <c r="C276" t="s">
        <v>630</v>
      </c>
      <c r="D276" t="s">
        <v>631</v>
      </c>
      <c r="E276" s="61">
        <v>45275</v>
      </c>
      <c r="F276" s="61">
        <v>45291</v>
      </c>
      <c r="K276">
        <v>362</v>
      </c>
      <c r="P276">
        <v>133.5</v>
      </c>
      <c r="Q276">
        <v>133.5</v>
      </c>
      <c r="S276">
        <v>49</v>
      </c>
      <c r="T276">
        <v>0.7</v>
      </c>
      <c r="V276">
        <v>5.69</v>
      </c>
      <c r="W276">
        <v>3.62</v>
      </c>
      <c r="X276">
        <v>1.35</v>
      </c>
      <c r="AA276">
        <v>28.9</v>
      </c>
      <c r="AB276">
        <v>4.82</v>
      </c>
      <c r="AD276">
        <v>4.82</v>
      </c>
      <c r="AF276">
        <v>1.18</v>
      </c>
      <c r="AI276">
        <v>19.3</v>
      </c>
      <c r="AK276">
        <v>0.61</v>
      </c>
      <c r="AQ276">
        <v>8.02</v>
      </c>
      <c r="AR276">
        <v>22.2</v>
      </c>
      <c r="AW276">
        <v>5.42</v>
      </c>
      <c r="AX276">
        <v>5.42</v>
      </c>
      <c r="AY276">
        <v>11.8</v>
      </c>
      <c r="BC276">
        <v>77.099999999999994</v>
      </c>
      <c r="BE276">
        <v>5</v>
      </c>
      <c r="BF276">
        <v>1.9</v>
      </c>
      <c r="BG276">
        <v>17</v>
      </c>
      <c r="BH276">
        <v>0.5</v>
      </c>
      <c r="BI276">
        <v>0.83</v>
      </c>
      <c r="BJ276">
        <v>0.83</v>
      </c>
      <c r="BL276">
        <v>6.11</v>
      </c>
      <c r="BM276">
        <v>0.7</v>
      </c>
      <c r="BO276">
        <v>0.56999999999999995</v>
      </c>
      <c r="BP276">
        <v>1.7</v>
      </c>
      <c r="BQ276">
        <v>1.7</v>
      </c>
      <c r="BR276">
        <v>1.7</v>
      </c>
      <c r="BS276">
        <v>351</v>
      </c>
      <c r="BT276">
        <v>1.8</v>
      </c>
      <c r="BU276">
        <v>27.7</v>
      </c>
      <c r="BV276">
        <v>4.0999999999999996</v>
      </c>
      <c r="BX276">
        <v>161</v>
      </c>
    </row>
    <row r="277" spans="1:76" x14ac:dyDescent="0.25">
      <c r="A277" t="s">
        <v>710</v>
      </c>
      <c r="B277" t="s">
        <v>119</v>
      </c>
      <c r="C277" t="s">
        <v>630</v>
      </c>
      <c r="D277" t="s">
        <v>631</v>
      </c>
      <c r="E277" s="61">
        <v>45275</v>
      </c>
      <c r="F277" s="61">
        <v>45291</v>
      </c>
      <c r="K277">
        <v>791</v>
      </c>
      <c r="P277">
        <v>399</v>
      </c>
      <c r="Q277">
        <v>399</v>
      </c>
      <c r="S277">
        <v>58</v>
      </c>
      <c r="T277">
        <v>1.4</v>
      </c>
      <c r="V277">
        <v>11.6</v>
      </c>
      <c r="W277">
        <v>7.59</v>
      </c>
      <c r="X277">
        <v>2.89</v>
      </c>
      <c r="AA277">
        <v>25.2</v>
      </c>
      <c r="AB277">
        <v>10.65</v>
      </c>
      <c r="AD277">
        <v>4.08</v>
      </c>
      <c r="AF277">
        <v>2.39</v>
      </c>
      <c r="AI277">
        <v>41</v>
      </c>
      <c r="AK277">
        <v>1.1499999999999999</v>
      </c>
      <c r="AQ277">
        <v>6.96</v>
      </c>
      <c r="AR277">
        <v>48</v>
      </c>
      <c r="AW277">
        <v>11.95</v>
      </c>
      <c r="AX277">
        <v>11.95</v>
      </c>
      <c r="AY277">
        <v>26.3</v>
      </c>
      <c r="BC277">
        <v>64.5</v>
      </c>
      <c r="BE277">
        <v>11.25</v>
      </c>
      <c r="BF277">
        <v>1.5</v>
      </c>
      <c r="BG277">
        <v>36.9</v>
      </c>
      <c r="BH277">
        <v>0.5</v>
      </c>
      <c r="BI277">
        <v>1.7</v>
      </c>
      <c r="BJ277">
        <v>1.7</v>
      </c>
      <c r="BL277">
        <v>5.3</v>
      </c>
      <c r="BM277">
        <v>0.61</v>
      </c>
      <c r="BO277">
        <v>1.1599999999999999</v>
      </c>
      <c r="BP277">
        <v>1.53</v>
      </c>
      <c r="BQ277">
        <v>1.53</v>
      </c>
      <c r="BR277">
        <v>1.53</v>
      </c>
      <c r="BS277">
        <v>315</v>
      </c>
      <c r="BT277">
        <v>1.3</v>
      </c>
      <c r="BU277">
        <v>59</v>
      </c>
      <c r="BV277">
        <v>7.6</v>
      </c>
      <c r="BX277">
        <v>145</v>
      </c>
    </row>
    <row r="278" spans="1:76" x14ac:dyDescent="0.25">
      <c r="A278" t="s">
        <v>711</v>
      </c>
      <c r="B278" t="s">
        <v>119</v>
      </c>
      <c r="C278" t="s">
        <v>630</v>
      </c>
      <c r="D278" t="s">
        <v>631</v>
      </c>
      <c r="E278" s="61">
        <v>45275</v>
      </c>
      <c r="F278" s="61">
        <v>45291</v>
      </c>
      <c r="K278">
        <v>476</v>
      </c>
      <c r="P278">
        <v>183</v>
      </c>
      <c r="Q278">
        <v>183</v>
      </c>
      <c r="S278">
        <v>50</v>
      </c>
      <c r="T278">
        <v>1.72</v>
      </c>
      <c r="V278">
        <v>14.75</v>
      </c>
      <c r="W278">
        <v>9.0500000000000007</v>
      </c>
      <c r="X278">
        <v>3.47</v>
      </c>
      <c r="AA278">
        <v>24.8</v>
      </c>
      <c r="AB278">
        <v>14.4</v>
      </c>
      <c r="AD278">
        <v>4.05</v>
      </c>
      <c r="AF278">
        <v>2.89</v>
      </c>
      <c r="AI278">
        <v>64.099999999999994</v>
      </c>
      <c r="AK278">
        <v>1.4</v>
      </c>
      <c r="AQ278">
        <v>7.07</v>
      </c>
      <c r="AR278">
        <v>70.8</v>
      </c>
      <c r="AW278">
        <v>16.8</v>
      </c>
      <c r="AX278">
        <v>16.8</v>
      </c>
      <c r="AY278">
        <v>39.200000000000003</v>
      </c>
      <c r="BC278">
        <v>60</v>
      </c>
      <c r="BE278">
        <v>15.05</v>
      </c>
      <c r="BF278">
        <v>1.6</v>
      </c>
      <c r="BG278">
        <v>28.5</v>
      </c>
      <c r="BH278">
        <v>0.5</v>
      </c>
      <c r="BI278">
        <v>2.2999999999999998</v>
      </c>
      <c r="BJ278">
        <v>2.2999999999999998</v>
      </c>
      <c r="BL278">
        <v>5.16</v>
      </c>
      <c r="BM278">
        <v>0.63</v>
      </c>
      <c r="BO278">
        <v>1.34</v>
      </c>
      <c r="BP278">
        <v>1.45</v>
      </c>
      <c r="BQ278">
        <v>1.45</v>
      </c>
      <c r="BR278">
        <v>1.45</v>
      </c>
      <c r="BS278">
        <v>281</v>
      </c>
      <c r="BT278">
        <v>1.4</v>
      </c>
      <c r="BU278">
        <v>69.099999999999994</v>
      </c>
      <c r="BV278">
        <v>9.32</v>
      </c>
      <c r="BX278">
        <v>149</v>
      </c>
    </row>
    <row r="279" spans="1:76" x14ac:dyDescent="0.25">
      <c r="A279" t="s">
        <v>712</v>
      </c>
      <c r="B279" t="s">
        <v>119</v>
      </c>
      <c r="C279" t="s">
        <v>630</v>
      </c>
      <c r="D279" t="s">
        <v>631</v>
      </c>
      <c r="E279" s="61">
        <v>45275</v>
      </c>
      <c r="F279" s="61">
        <v>45291</v>
      </c>
      <c r="K279">
        <v>308</v>
      </c>
      <c r="P279">
        <v>64.900000000000006</v>
      </c>
      <c r="Q279">
        <v>64.900000000000006</v>
      </c>
      <c r="S279">
        <v>52</v>
      </c>
      <c r="T279">
        <v>1.81</v>
      </c>
      <c r="V279">
        <v>13.85</v>
      </c>
      <c r="W279">
        <v>8.17</v>
      </c>
      <c r="X279">
        <v>3.74</v>
      </c>
      <c r="AA279">
        <v>23.4</v>
      </c>
      <c r="AB279">
        <v>14.45</v>
      </c>
      <c r="AD279">
        <v>4.0999999999999996</v>
      </c>
      <c r="AF279">
        <v>2.84</v>
      </c>
      <c r="AI279">
        <v>64</v>
      </c>
      <c r="AK279">
        <v>1.26</v>
      </c>
      <c r="AQ279">
        <v>6.92</v>
      </c>
      <c r="AR279">
        <v>71.400000000000006</v>
      </c>
      <c r="AW279">
        <v>17.100000000000001</v>
      </c>
      <c r="AX279">
        <v>17.100000000000001</v>
      </c>
      <c r="AY279">
        <v>44.3</v>
      </c>
      <c r="BC279">
        <v>53.7</v>
      </c>
      <c r="BE279">
        <v>14.75</v>
      </c>
      <c r="BF279">
        <v>1.6</v>
      </c>
      <c r="BG279">
        <v>68.3</v>
      </c>
      <c r="BH279">
        <v>0.5</v>
      </c>
      <c r="BI279">
        <v>2.19</v>
      </c>
      <c r="BJ279">
        <v>2.19</v>
      </c>
      <c r="BL279">
        <v>4.87</v>
      </c>
      <c r="BM279">
        <v>0.57999999999999996</v>
      </c>
      <c r="BO279">
        <v>1.22</v>
      </c>
      <c r="BP279">
        <v>1.4</v>
      </c>
      <c r="BQ279">
        <v>1.4</v>
      </c>
      <c r="BR279">
        <v>1.4</v>
      </c>
      <c r="BS279">
        <v>279</v>
      </c>
      <c r="BT279">
        <v>2.6</v>
      </c>
      <c r="BU279">
        <v>65.5</v>
      </c>
      <c r="BV279">
        <v>7.95</v>
      </c>
      <c r="BX279">
        <v>140</v>
      </c>
    </row>
    <row r="280" spans="1:76" x14ac:dyDescent="0.25">
      <c r="A280" t="s">
        <v>713</v>
      </c>
      <c r="B280" t="s">
        <v>119</v>
      </c>
      <c r="C280" t="s">
        <v>630</v>
      </c>
      <c r="D280" t="s">
        <v>631</v>
      </c>
      <c r="E280" s="61">
        <v>45275</v>
      </c>
      <c r="F280" s="61">
        <v>45291</v>
      </c>
      <c r="K280">
        <v>298</v>
      </c>
      <c r="P280">
        <v>34.700000000000003</v>
      </c>
      <c r="Q280">
        <v>34.700000000000003</v>
      </c>
      <c r="S280">
        <v>34</v>
      </c>
      <c r="T280">
        <v>1.51</v>
      </c>
      <c r="V280">
        <v>11.05</v>
      </c>
      <c r="W280">
        <v>6.83</v>
      </c>
      <c r="X280">
        <v>2.78</v>
      </c>
      <c r="AA280">
        <v>19.8</v>
      </c>
      <c r="AB280">
        <v>11.5</v>
      </c>
      <c r="AD280">
        <v>3.48</v>
      </c>
      <c r="AF280">
        <v>2.2599999999999998</v>
      </c>
      <c r="AI280">
        <v>39.4</v>
      </c>
      <c r="AK280">
        <v>0.97</v>
      </c>
      <c r="AQ280">
        <v>5.88</v>
      </c>
      <c r="AR280">
        <v>47.9</v>
      </c>
      <c r="AW280">
        <v>11.2</v>
      </c>
      <c r="AX280">
        <v>11.2</v>
      </c>
      <c r="AY280">
        <v>46.5</v>
      </c>
      <c r="BC280">
        <v>43.7</v>
      </c>
      <c r="BE280">
        <v>9.84</v>
      </c>
      <c r="BF280">
        <v>1.4</v>
      </c>
      <c r="BG280">
        <v>122.5</v>
      </c>
      <c r="BH280">
        <v>0.4</v>
      </c>
      <c r="BI280">
        <v>1.75</v>
      </c>
      <c r="BJ280">
        <v>1.75</v>
      </c>
      <c r="BL280">
        <v>4.09</v>
      </c>
      <c r="BM280">
        <v>0.5</v>
      </c>
      <c r="BO280">
        <v>0.94</v>
      </c>
      <c r="BP280">
        <v>1.1100000000000001</v>
      </c>
      <c r="BQ280">
        <v>1.1100000000000001</v>
      </c>
      <c r="BR280">
        <v>1.1100000000000001</v>
      </c>
      <c r="BS280">
        <v>263</v>
      </c>
      <c r="BT280">
        <v>2.6</v>
      </c>
      <c r="BU280">
        <v>57.3</v>
      </c>
      <c r="BV280">
        <v>6.45</v>
      </c>
      <c r="BX280">
        <v>120</v>
      </c>
    </row>
    <row r="281" spans="1:76" x14ac:dyDescent="0.25">
      <c r="A281" t="s">
        <v>714</v>
      </c>
      <c r="B281" t="s">
        <v>119</v>
      </c>
      <c r="C281" t="s">
        <v>630</v>
      </c>
      <c r="D281" t="s">
        <v>631</v>
      </c>
      <c r="E281" s="61">
        <v>45275</v>
      </c>
      <c r="F281" s="61">
        <v>45291</v>
      </c>
      <c r="K281">
        <v>245</v>
      </c>
      <c r="P281">
        <v>32.6</v>
      </c>
      <c r="Q281">
        <v>32.6</v>
      </c>
      <c r="S281">
        <v>130</v>
      </c>
      <c r="T281">
        <v>0.89</v>
      </c>
      <c r="V281">
        <v>5.87</v>
      </c>
      <c r="W281">
        <v>3.62</v>
      </c>
      <c r="X281">
        <v>1.17</v>
      </c>
      <c r="AA281">
        <v>26.7</v>
      </c>
      <c r="AB281">
        <v>4.75</v>
      </c>
      <c r="AD281">
        <v>4.68</v>
      </c>
      <c r="AF281">
        <v>1.1599999999999999</v>
      </c>
      <c r="AI281">
        <v>23.7</v>
      </c>
      <c r="AK281">
        <v>0.54</v>
      </c>
      <c r="AQ281">
        <v>8.02</v>
      </c>
      <c r="AR281">
        <v>22.7</v>
      </c>
      <c r="AW281">
        <v>5.81</v>
      </c>
      <c r="AX281">
        <v>5.81</v>
      </c>
      <c r="AY281">
        <v>11.9</v>
      </c>
      <c r="BC281">
        <v>71</v>
      </c>
      <c r="BE281">
        <v>4.59</v>
      </c>
      <c r="BF281">
        <v>1.8</v>
      </c>
      <c r="BG281">
        <v>25.9</v>
      </c>
      <c r="BH281">
        <v>0.5</v>
      </c>
      <c r="BI281">
        <v>0.83</v>
      </c>
      <c r="BJ281">
        <v>0.83</v>
      </c>
      <c r="BL281">
        <v>6.44</v>
      </c>
      <c r="BM281">
        <v>0.65</v>
      </c>
      <c r="BO281">
        <v>0.51</v>
      </c>
      <c r="BP281">
        <v>1.96</v>
      </c>
      <c r="BQ281">
        <v>1.96</v>
      </c>
      <c r="BR281">
        <v>1.96</v>
      </c>
      <c r="BS281">
        <v>387</v>
      </c>
      <c r="BT281">
        <v>2.6</v>
      </c>
      <c r="BU281">
        <v>29.9</v>
      </c>
      <c r="BV281">
        <v>3.4</v>
      </c>
      <c r="BX281">
        <v>168</v>
      </c>
    </row>
    <row r="282" spans="1:76" x14ac:dyDescent="0.25">
      <c r="A282" t="s">
        <v>715</v>
      </c>
      <c r="B282" t="s">
        <v>119</v>
      </c>
      <c r="C282" t="s">
        <v>630</v>
      </c>
      <c r="D282" t="s">
        <v>631</v>
      </c>
      <c r="E282" s="61">
        <v>45275</v>
      </c>
      <c r="F282" s="61">
        <v>45291</v>
      </c>
      <c r="K282">
        <v>236</v>
      </c>
      <c r="P282">
        <v>31.4</v>
      </c>
      <c r="Q282">
        <v>31.4</v>
      </c>
      <c r="S282">
        <v>154</v>
      </c>
      <c r="T282">
        <v>0.78</v>
      </c>
      <c r="V282">
        <v>6.84</v>
      </c>
      <c r="W282">
        <v>4.26</v>
      </c>
      <c r="X282">
        <v>1.47</v>
      </c>
      <c r="AA282">
        <v>27.4</v>
      </c>
      <c r="AB282">
        <v>6.36</v>
      </c>
      <c r="AD282">
        <v>4.54</v>
      </c>
      <c r="AF282">
        <v>1.38</v>
      </c>
      <c r="AI282">
        <v>28</v>
      </c>
      <c r="AK282">
        <v>0.64</v>
      </c>
      <c r="AQ282">
        <v>7.64</v>
      </c>
      <c r="AR282">
        <v>28.3</v>
      </c>
      <c r="AW282">
        <v>7.32</v>
      </c>
      <c r="AX282">
        <v>7.32</v>
      </c>
      <c r="AY282">
        <v>8.1999999999999993</v>
      </c>
      <c r="BC282">
        <v>75.099999999999994</v>
      </c>
      <c r="BE282">
        <v>6.17</v>
      </c>
      <c r="BF282">
        <v>2.2000000000000002</v>
      </c>
      <c r="BG282">
        <v>20.5</v>
      </c>
      <c r="BH282">
        <v>0.5</v>
      </c>
      <c r="BI282">
        <v>1.01</v>
      </c>
      <c r="BJ282">
        <v>1.01</v>
      </c>
      <c r="BL282">
        <v>6.19</v>
      </c>
      <c r="BM282">
        <v>0.64</v>
      </c>
      <c r="BO282">
        <v>0.67</v>
      </c>
      <c r="BP282">
        <v>1.68</v>
      </c>
      <c r="BQ282">
        <v>1.68</v>
      </c>
      <c r="BR282">
        <v>1.68</v>
      </c>
      <c r="BS282">
        <v>354</v>
      </c>
      <c r="BT282">
        <v>1.7</v>
      </c>
      <c r="BU282">
        <v>35.1</v>
      </c>
      <c r="BV282">
        <v>4.4800000000000004</v>
      </c>
      <c r="BX282">
        <v>158</v>
      </c>
    </row>
    <row r="283" spans="1:76" x14ac:dyDescent="0.25">
      <c r="A283" t="s">
        <v>716</v>
      </c>
      <c r="B283" t="s">
        <v>119</v>
      </c>
      <c r="C283" t="s">
        <v>630</v>
      </c>
      <c r="D283" t="s">
        <v>631</v>
      </c>
      <c r="E283" s="61">
        <v>45275</v>
      </c>
      <c r="F283" s="61">
        <v>45291</v>
      </c>
      <c r="K283">
        <v>402</v>
      </c>
      <c r="P283">
        <v>186.5</v>
      </c>
      <c r="Q283">
        <v>186.5</v>
      </c>
      <c r="S283">
        <v>149</v>
      </c>
      <c r="T283">
        <v>1.79</v>
      </c>
      <c r="V283">
        <v>11.75</v>
      </c>
      <c r="W283">
        <v>7.58</v>
      </c>
      <c r="X283">
        <v>2.7</v>
      </c>
      <c r="AA283">
        <v>26.4</v>
      </c>
      <c r="AB283">
        <v>9.5399999999999991</v>
      </c>
      <c r="AD283">
        <v>4.33</v>
      </c>
      <c r="AF283">
        <v>2.2599999999999998</v>
      </c>
      <c r="AI283">
        <v>39.4</v>
      </c>
      <c r="AK283">
        <v>1.1200000000000001</v>
      </c>
      <c r="AQ283">
        <v>6.76</v>
      </c>
      <c r="AR283">
        <v>47.9</v>
      </c>
      <c r="AW283">
        <v>11.55</v>
      </c>
      <c r="AX283">
        <v>11.55</v>
      </c>
      <c r="AY283">
        <v>24.2</v>
      </c>
      <c r="BC283">
        <v>68.5</v>
      </c>
      <c r="BE283">
        <v>9.7200000000000006</v>
      </c>
      <c r="BF283">
        <v>1.9</v>
      </c>
      <c r="BG283">
        <v>20.3</v>
      </c>
      <c r="BH283">
        <v>0.5</v>
      </c>
      <c r="BI283">
        <v>1.73</v>
      </c>
      <c r="BJ283">
        <v>1.73</v>
      </c>
      <c r="BL283">
        <v>5.72</v>
      </c>
      <c r="BM283">
        <v>0.61</v>
      </c>
      <c r="BO283">
        <v>1.2</v>
      </c>
      <c r="BP283">
        <v>1.63</v>
      </c>
      <c r="BQ283">
        <v>1.63</v>
      </c>
      <c r="BR283">
        <v>1.63</v>
      </c>
      <c r="BS283">
        <v>382</v>
      </c>
      <c r="BT283">
        <v>1.6</v>
      </c>
      <c r="BU283">
        <v>50.9</v>
      </c>
      <c r="BV283">
        <v>7.82</v>
      </c>
      <c r="BX283">
        <v>152</v>
      </c>
    </row>
    <row r="284" spans="1:76" x14ac:dyDescent="0.25">
      <c r="A284" t="s">
        <v>717</v>
      </c>
      <c r="B284" t="s">
        <v>119</v>
      </c>
      <c r="C284" t="s">
        <v>630</v>
      </c>
      <c r="D284" t="s">
        <v>631</v>
      </c>
      <c r="E284" s="61">
        <v>45275</v>
      </c>
      <c r="F284" s="61">
        <v>45291</v>
      </c>
      <c r="K284">
        <v>438</v>
      </c>
      <c r="P284">
        <v>66.7</v>
      </c>
      <c r="Q284">
        <v>66.7</v>
      </c>
      <c r="S284">
        <v>153</v>
      </c>
      <c r="T284">
        <v>1.9</v>
      </c>
      <c r="V284">
        <v>10.95</v>
      </c>
      <c r="W284">
        <v>7.42</v>
      </c>
      <c r="X284">
        <v>2.68</v>
      </c>
      <c r="AA284">
        <v>25.3</v>
      </c>
      <c r="AB284">
        <v>9.25</v>
      </c>
      <c r="AD284">
        <v>3.96</v>
      </c>
      <c r="AF284">
        <v>2.38</v>
      </c>
      <c r="AI284">
        <v>35.1</v>
      </c>
      <c r="AK284">
        <v>1.08</v>
      </c>
      <c r="AQ284">
        <v>6.89</v>
      </c>
      <c r="AR284">
        <v>41.8</v>
      </c>
      <c r="AW284">
        <v>10.4</v>
      </c>
      <c r="AX284">
        <v>10.4</v>
      </c>
      <c r="AY284">
        <v>30.9</v>
      </c>
      <c r="BC284">
        <v>66.2</v>
      </c>
      <c r="BE284">
        <v>9.58</v>
      </c>
      <c r="BF284">
        <v>1.6</v>
      </c>
      <c r="BG284">
        <v>23.5</v>
      </c>
      <c r="BH284">
        <v>0.5</v>
      </c>
      <c r="BI284">
        <v>1.76</v>
      </c>
      <c r="BJ284">
        <v>1.76</v>
      </c>
      <c r="BL284">
        <v>5.55</v>
      </c>
      <c r="BM284">
        <v>0.57999999999999996</v>
      </c>
      <c r="BO284">
        <v>1.0900000000000001</v>
      </c>
      <c r="BP284">
        <v>1.46</v>
      </c>
      <c r="BQ284">
        <v>1.46</v>
      </c>
      <c r="BR284">
        <v>1.46</v>
      </c>
      <c r="BS284">
        <v>371</v>
      </c>
      <c r="BT284">
        <v>1.1000000000000001</v>
      </c>
      <c r="BU284">
        <v>50.8</v>
      </c>
      <c r="BV284">
        <v>8.15</v>
      </c>
      <c r="BX284">
        <v>143</v>
      </c>
    </row>
    <row r="285" spans="1:76" x14ac:dyDescent="0.25">
      <c r="A285" t="s">
        <v>718</v>
      </c>
      <c r="B285" t="s">
        <v>119</v>
      </c>
      <c r="C285" t="s">
        <v>630</v>
      </c>
      <c r="D285" t="s">
        <v>631</v>
      </c>
      <c r="E285" s="61">
        <v>45275</v>
      </c>
      <c r="F285" s="61">
        <v>45291</v>
      </c>
      <c r="K285">
        <v>409</v>
      </c>
      <c r="P285">
        <v>36.799999999999997</v>
      </c>
      <c r="Q285">
        <v>36.799999999999997</v>
      </c>
      <c r="S285">
        <v>141</v>
      </c>
      <c r="T285">
        <v>1.74</v>
      </c>
      <c r="V285">
        <v>11.75</v>
      </c>
      <c r="W285">
        <v>7.3</v>
      </c>
      <c r="X285">
        <v>3.18</v>
      </c>
      <c r="AA285">
        <v>21.2</v>
      </c>
      <c r="AB285">
        <v>10.9</v>
      </c>
      <c r="AD285">
        <v>3.79</v>
      </c>
      <c r="AF285">
        <v>2.42</v>
      </c>
      <c r="AI285">
        <v>44</v>
      </c>
      <c r="AK285">
        <v>1.07</v>
      </c>
      <c r="AQ285">
        <v>5.93</v>
      </c>
      <c r="AR285">
        <v>55.5</v>
      </c>
      <c r="AW285">
        <v>13.6</v>
      </c>
      <c r="AX285">
        <v>13.6</v>
      </c>
      <c r="AY285">
        <v>34.799999999999997</v>
      </c>
      <c r="BC285">
        <v>54.9</v>
      </c>
      <c r="BE285">
        <v>11.4</v>
      </c>
      <c r="BF285">
        <v>1.7</v>
      </c>
      <c r="BG285">
        <v>54.1</v>
      </c>
      <c r="BH285">
        <v>0.4</v>
      </c>
      <c r="BI285">
        <v>1.88</v>
      </c>
      <c r="BJ285">
        <v>1.88</v>
      </c>
      <c r="BL285">
        <v>4.58</v>
      </c>
      <c r="BM285">
        <v>0.52</v>
      </c>
      <c r="BO285">
        <v>1.0900000000000001</v>
      </c>
      <c r="BP285">
        <v>1.22</v>
      </c>
      <c r="BQ285">
        <v>1.22</v>
      </c>
      <c r="BR285">
        <v>1.22</v>
      </c>
      <c r="BS285">
        <v>288</v>
      </c>
      <c r="BT285">
        <v>3.4</v>
      </c>
      <c r="BU285">
        <v>59.5</v>
      </c>
      <c r="BV285">
        <v>7.07</v>
      </c>
      <c r="BX285">
        <v>123</v>
      </c>
    </row>
    <row r="286" spans="1:76" x14ac:dyDescent="0.25">
      <c r="A286" t="s">
        <v>719</v>
      </c>
      <c r="B286" t="s">
        <v>119</v>
      </c>
      <c r="C286" t="s">
        <v>630</v>
      </c>
      <c r="D286" t="s">
        <v>631</v>
      </c>
      <c r="E286" s="61">
        <v>45275</v>
      </c>
      <c r="F286" s="61">
        <v>45291</v>
      </c>
      <c r="K286">
        <v>391</v>
      </c>
      <c r="P286">
        <v>68.2</v>
      </c>
      <c r="Q286">
        <v>68.2</v>
      </c>
      <c r="S286">
        <v>141</v>
      </c>
      <c r="T286">
        <v>2.14</v>
      </c>
      <c r="V286">
        <v>13.6</v>
      </c>
      <c r="W286">
        <v>8.7100000000000009</v>
      </c>
      <c r="X286">
        <v>3</v>
      </c>
      <c r="AA286">
        <v>22.7</v>
      </c>
      <c r="AB286">
        <v>12.9</v>
      </c>
      <c r="AD286">
        <v>3.67</v>
      </c>
      <c r="AF286">
        <v>3.01</v>
      </c>
      <c r="AI286">
        <v>53.3</v>
      </c>
      <c r="AK286">
        <v>1.39</v>
      </c>
      <c r="AQ286">
        <v>6.4</v>
      </c>
      <c r="AR286">
        <v>54.2</v>
      </c>
      <c r="AW286">
        <v>13.3</v>
      </c>
      <c r="AX286">
        <v>13.3</v>
      </c>
      <c r="AY286">
        <v>42.3</v>
      </c>
      <c r="BC286">
        <v>54.2</v>
      </c>
      <c r="BE286">
        <v>11.35</v>
      </c>
      <c r="BF286">
        <v>1.4</v>
      </c>
      <c r="BG286">
        <v>31.9</v>
      </c>
      <c r="BH286">
        <v>0.4</v>
      </c>
      <c r="BI286">
        <v>2.06</v>
      </c>
      <c r="BJ286">
        <v>2.06</v>
      </c>
      <c r="BL286">
        <v>4.75</v>
      </c>
      <c r="BM286">
        <v>0.54</v>
      </c>
      <c r="BO286">
        <v>1.28</v>
      </c>
      <c r="BP286">
        <v>1.25</v>
      </c>
      <c r="BQ286">
        <v>1.25</v>
      </c>
      <c r="BR286">
        <v>1.25</v>
      </c>
      <c r="BS286">
        <v>328</v>
      </c>
      <c r="BT286">
        <v>1.2</v>
      </c>
      <c r="BU286">
        <v>69.2</v>
      </c>
      <c r="BV286">
        <v>8.1199999999999992</v>
      </c>
      <c r="BX286">
        <v>133</v>
      </c>
    </row>
    <row r="287" spans="1:76" x14ac:dyDescent="0.25">
      <c r="A287" t="s">
        <v>720</v>
      </c>
      <c r="B287" t="s">
        <v>119</v>
      </c>
      <c r="C287" t="s">
        <v>630</v>
      </c>
      <c r="D287" t="s">
        <v>631</v>
      </c>
      <c r="E287" s="61">
        <v>45275</v>
      </c>
      <c r="F287" s="61">
        <v>45291</v>
      </c>
      <c r="K287">
        <v>367</v>
      </c>
      <c r="P287">
        <v>60.7</v>
      </c>
      <c r="Q287">
        <v>60.7</v>
      </c>
      <c r="S287">
        <v>89</v>
      </c>
      <c r="T287">
        <v>2.68</v>
      </c>
      <c r="V287">
        <v>15.3</v>
      </c>
      <c r="W287">
        <v>9.9</v>
      </c>
      <c r="X287">
        <v>3.44</v>
      </c>
      <c r="AA287">
        <v>21.4</v>
      </c>
      <c r="AB287">
        <v>14.85</v>
      </c>
      <c r="AD287">
        <v>3.61</v>
      </c>
      <c r="AF287">
        <v>3.23</v>
      </c>
      <c r="AI287">
        <v>76.400000000000006</v>
      </c>
      <c r="AK287">
        <v>1.28</v>
      </c>
      <c r="AQ287">
        <v>6.4</v>
      </c>
      <c r="AR287">
        <v>62.7</v>
      </c>
      <c r="AW287">
        <v>15.4</v>
      </c>
      <c r="AX287">
        <v>15.4</v>
      </c>
      <c r="AY287">
        <v>47.7</v>
      </c>
      <c r="BC287">
        <v>50.6</v>
      </c>
      <c r="BE287">
        <v>12.85</v>
      </c>
      <c r="BF287">
        <v>1.5</v>
      </c>
      <c r="BG287">
        <v>39.4</v>
      </c>
      <c r="BH287">
        <v>0.4</v>
      </c>
      <c r="BI287">
        <v>2.38</v>
      </c>
      <c r="BJ287">
        <v>2.38</v>
      </c>
      <c r="BL287">
        <v>4.6500000000000004</v>
      </c>
      <c r="BM287">
        <v>0.53</v>
      </c>
      <c r="BO287">
        <v>1.36</v>
      </c>
      <c r="BP287">
        <v>1.28</v>
      </c>
      <c r="BQ287">
        <v>1.28</v>
      </c>
      <c r="BR287">
        <v>1.28</v>
      </c>
      <c r="BS287">
        <v>272</v>
      </c>
      <c r="BT287">
        <v>2.2999999999999998</v>
      </c>
      <c r="BU287">
        <v>101</v>
      </c>
      <c r="BV287">
        <v>8.2799999999999994</v>
      </c>
      <c r="BX287">
        <v>131</v>
      </c>
    </row>
    <row r="288" spans="1:76" x14ac:dyDescent="0.25">
      <c r="A288" t="s">
        <v>721</v>
      </c>
      <c r="B288" t="s">
        <v>119</v>
      </c>
      <c r="C288" t="s">
        <v>630</v>
      </c>
      <c r="D288" t="s">
        <v>631</v>
      </c>
      <c r="E288" s="61">
        <v>45275</v>
      </c>
      <c r="F288" s="61">
        <v>45291</v>
      </c>
      <c r="K288">
        <v>368</v>
      </c>
      <c r="P288">
        <v>32.4</v>
      </c>
      <c r="Q288">
        <v>32.4</v>
      </c>
      <c r="S288">
        <v>122</v>
      </c>
      <c r="T288">
        <v>2</v>
      </c>
      <c r="V288">
        <v>7.62</v>
      </c>
      <c r="W288">
        <v>4.91</v>
      </c>
      <c r="X288">
        <v>1.71</v>
      </c>
      <c r="AA288">
        <v>19.3</v>
      </c>
      <c r="AB288">
        <v>6.97</v>
      </c>
      <c r="AD288">
        <v>3.41</v>
      </c>
      <c r="AF288">
        <v>1.73</v>
      </c>
      <c r="AI288">
        <v>30.4</v>
      </c>
      <c r="AK288">
        <v>0.75</v>
      </c>
      <c r="AQ288">
        <v>5.63</v>
      </c>
      <c r="AR288">
        <v>27.1</v>
      </c>
      <c r="AW288">
        <v>6.49</v>
      </c>
      <c r="AX288">
        <v>6.49</v>
      </c>
      <c r="AY288">
        <v>42</v>
      </c>
      <c r="BC288">
        <v>49.4</v>
      </c>
      <c r="BE288">
        <v>5.95</v>
      </c>
      <c r="BF288">
        <v>1.3</v>
      </c>
      <c r="BG288">
        <v>66.400000000000006</v>
      </c>
      <c r="BH288">
        <v>0.4</v>
      </c>
      <c r="BI288">
        <v>1.1000000000000001</v>
      </c>
      <c r="BJ288">
        <v>1.1000000000000001</v>
      </c>
      <c r="BL288">
        <v>4.04</v>
      </c>
      <c r="BM288">
        <v>0.47</v>
      </c>
      <c r="BO288">
        <v>0.77</v>
      </c>
      <c r="BP288">
        <v>0.97</v>
      </c>
      <c r="BQ288">
        <v>0.97</v>
      </c>
      <c r="BR288">
        <v>0.97</v>
      </c>
      <c r="BS288">
        <v>242</v>
      </c>
      <c r="BT288">
        <v>2.1</v>
      </c>
      <c r="BU288">
        <v>54.7</v>
      </c>
      <c r="BV288">
        <v>4.4800000000000004</v>
      </c>
      <c r="BX288">
        <v>116</v>
      </c>
    </row>
    <row r="289" spans="1:76" x14ac:dyDescent="0.25">
      <c r="A289" t="s">
        <v>722</v>
      </c>
      <c r="B289" t="s">
        <v>119</v>
      </c>
      <c r="C289" t="s">
        <v>630</v>
      </c>
      <c r="D289" t="s">
        <v>631</v>
      </c>
      <c r="E289" s="61">
        <v>45275</v>
      </c>
      <c r="F289" s="61">
        <v>45291</v>
      </c>
      <c r="K289">
        <v>215</v>
      </c>
      <c r="P289">
        <v>26.7</v>
      </c>
      <c r="Q289">
        <v>26.7</v>
      </c>
      <c r="S289">
        <v>123</v>
      </c>
      <c r="T289">
        <v>1.36</v>
      </c>
      <c r="V289">
        <v>4.96</v>
      </c>
      <c r="W289">
        <v>2.91</v>
      </c>
      <c r="X289">
        <v>0.95</v>
      </c>
      <c r="AA289">
        <v>16.3</v>
      </c>
      <c r="AB289">
        <v>4.03</v>
      </c>
      <c r="AD289">
        <v>2.61</v>
      </c>
      <c r="AF289">
        <v>1.04</v>
      </c>
      <c r="AI289">
        <v>15.8</v>
      </c>
      <c r="AK289">
        <v>0.47</v>
      </c>
      <c r="AQ289">
        <v>4.8600000000000003</v>
      </c>
      <c r="AR289">
        <v>16.8</v>
      </c>
      <c r="AW289">
        <v>3.96</v>
      </c>
      <c r="AX289">
        <v>3.96</v>
      </c>
      <c r="AY289">
        <v>32.299999999999997</v>
      </c>
      <c r="BC289">
        <v>43.4</v>
      </c>
      <c r="BE289">
        <v>3.79</v>
      </c>
      <c r="BF289">
        <v>1</v>
      </c>
      <c r="BG289">
        <v>110.5</v>
      </c>
      <c r="BH289">
        <v>0.3</v>
      </c>
      <c r="BI289">
        <v>0.72</v>
      </c>
      <c r="BJ289">
        <v>0.72</v>
      </c>
      <c r="BL289">
        <v>3.25</v>
      </c>
      <c r="BM289">
        <v>0.41</v>
      </c>
      <c r="BO289">
        <v>0.41</v>
      </c>
      <c r="BP289">
        <v>0.91</v>
      </c>
      <c r="BQ289">
        <v>0.91</v>
      </c>
      <c r="BR289">
        <v>0.91</v>
      </c>
      <c r="BS289">
        <v>248</v>
      </c>
      <c r="BT289">
        <v>1.3</v>
      </c>
      <c r="BU289">
        <v>28.5</v>
      </c>
      <c r="BV289">
        <v>2.87</v>
      </c>
      <c r="BX289">
        <v>100</v>
      </c>
    </row>
    <row r="290" spans="1:76" x14ac:dyDescent="0.25">
      <c r="A290" t="s">
        <v>402</v>
      </c>
      <c r="B290" t="s">
        <v>119</v>
      </c>
      <c r="C290" t="s">
        <v>403</v>
      </c>
      <c r="D290" t="s">
        <v>404</v>
      </c>
      <c r="E290" s="61">
        <v>45357</v>
      </c>
      <c r="F290" s="61">
        <v>45374</v>
      </c>
      <c r="K290">
        <v>52.3</v>
      </c>
      <c r="P290">
        <v>9.9</v>
      </c>
      <c r="Q290">
        <v>9.9</v>
      </c>
      <c r="S290">
        <v>72</v>
      </c>
      <c r="T290">
        <v>0.78</v>
      </c>
      <c r="V290">
        <v>0.59</v>
      </c>
      <c r="W290">
        <v>0.28999999999999998</v>
      </c>
      <c r="X290">
        <v>0.15</v>
      </c>
      <c r="AA290">
        <v>32.1</v>
      </c>
      <c r="AB290">
        <v>0.42</v>
      </c>
      <c r="AD290">
        <v>4.95</v>
      </c>
      <c r="AF290">
        <v>0.11</v>
      </c>
      <c r="AI290">
        <v>3.1</v>
      </c>
      <c r="AK290">
        <v>7.0000000000000007E-2</v>
      </c>
      <c r="AQ290">
        <v>8.64</v>
      </c>
      <c r="AR290">
        <v>2.6</v>
      </c>
      <c r="AW290">
        <v>0.64</v>
      </c>
      <c r="AX290">
        <v>0.64</v>
      </c>
      <c r="AY290">
        <v>3.9</v>
      </c>
      <c r="BC290">
        <v>74.7</v>
      </c>
      <c r="BE290">
        <v>0.42</v>
      </c>
      <c r="BF290">
        <v>2.2999999999999998</v>
      </c>
      <c r="BG290">
        <v>4.5999999999999996</v>
      </c>
      <c r="BH290">
        <v>0.6</v>
      </c>
      <c r="BI290">
        <v>0.1</v>
      </c>
      <c r="BJ290">
        <v>0.1</v>
      </c>
      <c r="BL290">
        <v>9.09</v>
      </c>
      <c r="BM290">
        <v>0.63</v>
      </c>
      <c r="BO290">
        <v>7.0000000000000007E-2</v>
      </c>
      <c r="BP290">
        <v>2.04</v>
      </c>
      <c r="BQ290">
        <v>2.04</v>
      </c>
      <c r="BR290">
        <v>2.04</v>
      </c>
      <c r="BS290">
        <v>480</v>
      </c>
      <c r="BT290">
        <v>1</v>
      </c>
      <c r="BU290">
        <v>3.2</v>
      </c>
      <c r="BV290">
        <v>0.5</v>
      </c>
      <c r="BX290">
        <v>188</v>
      </c>
    </row>
    <row r="291" spans="1:76" x14ac:dyDescent="0.25">
      <c r="A291" t="s">
        <v>405</v>
      </c>
      <c r="B291" t="s">
        <v>119</v>
      </c>
      <c r="C291" t="s">
        <v>403</v>
      </c>
      <c r="D291" t="s">
        <v>404</v>
      </c>
      <c r="E291" s="61">
        <v>45357</v>
      </c>
      <c r="F291" s="61">
        <v>45374</v>
      </c>
      <c r="K291">
        <v>62.9</v>
      </c>
      <c r="P291">
        <v>9.6</v>
      </c>
      <c r="Q291">
        <v>9.6</v>
      </c>
      <c r="S291">
        <v>48</v>
      </c>
      <c r="T291">
        <v>0.7</v>
      </c>
      <c r="V291">
        <v>0.52</v>
      </c>
      <c r="W291">
        <v>0.33</v>
      </c>
      <c r="X291">
        <v>0.08</v>
      </c>
      <c r="AA291">
        <v>25.9</v>
      </c>
      <c r="AB291">
        <v>0.45</v>
      </c>
      <c r="AD291">
        <v>4.57</v>
      </c>
      <c r="AF291">
        <v>0.1</v>
      </c>
      <c r="AI291">
        <v>2.2000000000000002</v>
      </c>
      <c r="AK291">
        <v>7.0000000000000007E-2</v>
      </c>
      <c r="AQ291">
        <v>7.19</v>
      </c>
      <c r="AR291">
        <v>2.5</v>
      </c>
      <c r="AW291">
        <v>0.43</v>
      </c>
      <c r="AX291">
        <v>0.43</v>
      </c>
      <c r="AY291">
        <v>3.8</v>
      </c>
      <c r="BC291">
        <v>69.5</v>
      </c>
      <c r="BE291">
        <v>0.23</v>
      </c>
      <c r="BF291">
        <v>1.9</v>
      </c>
      <c r="BG291">
        <v>2.9</v>
      </c>
      <c r="BH291">
        <v>0.5</v>
      </c>
      <c r="BI291">
        <v>7.0000000000000007E-2</v>
      </c>
      <c r="BJ291">
        <v>7.0000000000000007E-2</v>
      </c>
      <c r="BL291">
        <v>6.37</v>
      </c>
      <c r="BM291">
        <v>0.56999999999999995</v>
      </c>
      <c r="BO291">
        <v>7.0000000000000007E-2</v>
      </c>
      <c r="BP291">
        <v>1.76</v>
      </c>
      <c r="BQ291">
        <v>1.76</v>
      </c>
      <c r="BR291">
        <v>1.76</v>
      </c>
      <c r="BS291">
        <v>311</v>
      </c>
      <c r="BT291">
        <v>1</v>
      </c>
      <c r="BU291">
        <v>2.8</v>
      </c>
      <c r="BV291">
        <v>0.56999999999999995</v>
      </c>
      <c r="BX291">
        <v>167</v>
      </c>
    </row>
    <row r="292" spans="1:76" x14ac:dyDescent="0.25">
      <c r="A292" t="s">
        <v>406</v>
      </c>
      <c r="B292" t="s">
        <v>119</v>
      </c>
      <c r="C292" t="s">
        <v>403</v>
      </c>
      <c r="D292" t="s">
        <v>404</v>
      </c>
      <c r="E292" s="61">
        <v>45357</v>
      </c>
      <c r="F292" s="61">
        <v>45374</v>
      </c>
      <c r="K292">
        <v>96.2</v>
      </c>
      <c r="P292">
        <v>8.8000000000000007</v>
      </c>
      <c r="Q292">
        <v>8.8000000000000007</v>
      </c>
      <c r="S292">
        <v>55</v>
      </c>
      <c r="T292">
        <v>0.55000000000000004</v>
      </c>
      <c r="V292">
        <v>0.54</v>
      </c>
      <c r="W292">
        <v>0.33</v>
      </c>
      <c r="X292">
        <v>0.11</v>
      </c>
      <c r="AA292">
        <v>31.2</v>
      </c>
      <c r="AB292">
        <v>0.47</v>
      </c>
      <c r="AD292">
        <v>4.95</v>
      </c>
      <c r="AF292">
        <v>0.12</v>
      </c>
      <c r="AI292">
        <v>1.9</v>
      </c>
      <c r="AK292">
        <v>0.05</v>
      </c>
      <c r="AQ292">
        <v>8.84</v>
      </c>
      <c r="AR292">
        <v>1.9</v>
      </c>
      <c r="AW292">
        <v>0.5</v>
      </c>
      <c r="AX292">
        <v>0.5</v>
      </c>
      <c r="AY292">
        <v>2.7</v>
      </c>
      <c r="BC292">
        <v>91.9</v>
      </c>
      <c r="BE292">
        <v>0.62</v>
      </c>
      <c r="BF292">
        <v>2</v>
      </c>
      <c r="BG292">
        <v>2.2000000000000002</v>
      </c>
      <c r="BH292">
        <v>0.6</v>
      </c>
      <c r="BI292">
        <v>0.08</v>
      </c>
      <c r="BJ292">
        <v>0.08</v>
      </c>
      <c r="BL292">
        <v>6.17</v>
      </c>
      <c r="BM292">
        <v>0.7</v>
      </c>
      <c r="BO292">
        <v>7.0000000000000007E-2</v>
      </c>
      <c r="BP292">
        <v>2.0299999999999998</v>
      </c>
      <c r="BQ292">
        <v>2.0299999999999998</v>
      </c>
      <c r="BR292">
        <v>2.0299999999999998</v>
      </c>
      <c r="BS292">
        <v>356</v>
      </c>
      <c r="BT292">
        <v>1.1000000000000001</v>
      </c>
      <c r="BU292">
        <v>2.5</v>
      </c>
      <c r="BV292">
        <v>0.52</v>
      </c>
      <c r="BX292">
        <v>195</v>
      </c>
    </row>
    <row r="293" spans="1:76" x14ac:dyDescent="0.25">
      <c r="A293" t="s">
        <v>407</v>
      </c>
      <c r="B293" t="s">
        <v>119</v>
      </c>
      <c r="C293" t="s">
        <v>403</v>
      </c>
      <c r="D293" t="s">
        <v>404</v>
      </c>
      <c r="E293" s="61">
        <v>45357</v>
      </c>
      <c r="F293" s="61">
        <v>45374</v>
      </c>
      <c r="K293">
        <v>672</v>
      </c>
      <c r="P293">
        <v>306</v>
      </c>
      <c r="Q293">
        <v>306</v>
      </c>
      <c r="S293">
        <v>42</v>
      </c>
      <c r="T293">
        <v>1.06</v>
      </c>
      <c r="V293">
        <v>1.83</v>
      </c>
      <c r="W293">
        <v>1.2</v>
      </c>
      <c r="X293">
        <v>0.45</v>
      </c>
      <c r="AA293">
        <v>25.2</v>
      </c>
      <c r="AB293">
        <v>1.22</v>
      </c>
      <c r="AD293">
        <v>4.0999999999999996</v>
      </c>
      <c r="AF293">
        <v>0.3</v>
      </c>
      <c r="AI293">
        <v>4.8</v>
      </c>
      <c r="AK293">
        <v>0.22</v>
      </c>
      <c r="AQ293">
        <v>7.68</v>
      </c>
      <c r="AR293">
        <v>6.1</v>
      </c>
      <c r="AW293">
        <v>1.56</v>
      </c>
      <c r="AX293">
        <v>1.56</v>
      </c>
      <c r="AY293">
        <v>3.5</v>
      </c>
      <c r="BC293">
        <v>108</v>
      </c>
      <c r="BE293">
        <v>1.92</v>
      </c>
      <c r="BF293">
        <v>1.7</v>
      </c>
      <c r="BG293">
        <v>1.6</v>
      </c>
      <c r="BH293">
        <v>0.5</v>
      </c>
      <c r="BI293">
        <v>0.24</v>
      </c>
      <c r="BJ293">
        <v>0.24</v>
      </c>
      <c r="BL293">
        <v>5.61</v>
      </c>
      <c r="BM293">
        <v>0.63</v>
      </c>
      <c r="BO293">
        <v>0.18</v>
      </c>
      <c r="BP293">
        <v>1.86</v>
      </c>
      <c r="BQ293">
        <v>1.86</v>
      </c>
      <c r="BR293">
        <v>1.86</v>
      </c>
      <c r="BS293">
        <v>369</v>
      </c>
      <c r="BT293">
        <v>1</v>
      </c>
      <c r="BU293">
        <v>5.2</v>
      </c>
      <c r="BV293">
        <v>1.43</v>
      </c>
      <c r="BX293">
        <v>161</v>
      </c>
    </row>
    <row r="294" spans="1:76" x14ac:dyDescent="0.25">
      <c r="A294" t="s">
        <v>408</v>
      </c>
      <c r="B294" t="s">
        <v>119</v>
      </c>
      <c r="C294" t="s">
        <v>403</v>
      </c>
      <c r="D294" t="s">
        <v>404</v>
      </c>
      <c r="E294" s="61">
        <v>45357</v>
      </c>
      <c r="F294" s="61">
        <v>45374</v>
      </c>
      <c r="K294">
        <v>502</v>
      </c>
      <c r="P294">
        <v>503</v>
      </c>
      <c r="Q294">
        <v>503</v>
      </c>
      <c r="S294">
        <v>44</v>
      </c>
      <c r="T294">
        <v>1.72</v>
      </c>
      <c r="V294">
        <v>2.38</v>
      </c>
      <c r="W294">
        <v>1.34</v>
      </c>
      <c r="X294">
        <v>0.64</v>
      </c>
      <c r="AA294">
        <v>25</v>
      </c>
      <c r="AB294">
        <v>2.04</v>
      </c>
      <c r="AD294">
        <v>4</v>
      </c>
      <c r="AF294">
        <v>0.43</v>
      </c>
      <c r="AI294">
        <v>6.1</v>
      </c>
      <c r="AK294">
        <v>0.26</v>
      </c>
      <c r="AQ294">
        <v>7.37</v>
      </c>
      <c r="AR294">
        <v>9.6</v>
      </c>
      <c r="AW294">
        <v>2.31</v>
      </c>
      <c r="AX294">
        <v>2.31</v>
      </c>
      <c r="AY294">
        <v>4.9000000000000004</v>
      </c>
      <c r="BC294">
        <v>97</v>
      </c>
      <c r="BE294">
        <v>2.72</v>
      </c>
      <c r="BF294">
        <v>1.5</v>
      </c>
      <c r="BG294">
        <v>2.8</v>
      </c>
      <c r="BH294">
        <v>0.5</v>
      </c>
      <c r="BI294">
        <v>0.39</v>
      </c>
      <c r="BJ294">
        <v>0.39</v>
      </c>
      <c r="BL294">
        <v>5.44</v>
      </c>
      <c r="BM294">
        <v>0.59</v>
      </c>
      <c r="BO294">
        <v>0.25</v>
      </c>
      <c r="BP294">
        <v>1.7</v>
      </c>
      <c r="BQ294">
        <v>1.7</v>
      </c>
      <c r="BR294">
        <v>1.7</v>
      </c>
      <c r="BS294">
        <v>354</v>
      </c>
      <c r="BT294">
        <v>1.2</v>
      </c>
      <c r="BU294">
        <v>6.4</v>
      </c>
      <c r="BV294">
        <v>1.9</v>
      </c>
      <c r="BX294">
        <v>153</v>
      </c>
    </row>
    <row r="295" spans="1:76" x14ac:dyDescent="0.25">
      <c r="A295" t="s">
        <v>409</v>
      </c>
      <c r="B295" t="s">
        <v>119</v>
      </c>
      <c r="C295" t="s">
        <v>403</v>
      </c>
      <c r="D295" t="s">
        <v>404</v>
      </c>
      <c r="E295" s="61">
        <v>45357</v>
      </c>
      <c r="F295" s="61">
        <v>45374</v>
      </c>
      <c r="K295">
        <v>635</v>
      </c>
      <c r="P295">
        <v>308</v>
      </c>
      <c r="Q295">
        <v>308</v>
      </c>
      <c r="S295">
        <v>46</v>
      </c>
      <c r="T295">
        <v>1.92</v>
      </c>
      <c r="V295">
        <v>4.3600000000000003</v>
      </c>
      <c r="W295">
        <v>2.64</v>
      </c>
      <c r="X295">
        <v>1.22</v>
      </c>
      <c r="AA295">
        <v>26.5</v>
      </c>
      <c r="AB295">
        <v>3.71</v>
      </c>
      <c r="AD295">
        <v>4.78</v>
      </c>
      <c r="AF295">
        <v>0.89</v>
      </c>
      <c r="AI295">
        <v>11.6</v>
      </c>
      <c r="AK295">
        <v>0.48</v>
      </c>
      <c r="AQ295">
        <v>8.16</v>
      </c>
      <c r="AR295">
        <v>17.7</v>
      </c>
      <c r="AW295">
        <v>4.17</v>
      </c>
      <c r="AX295">
        <v>4.17</v>
      </c>
      <c r="AY295">
        <v>16.2</v>
      </c>
      <c r="BC295">
        <v>78.400000000000006</v>
      </c>
      <c r="BE295">
        <v>4.22</v>
      </c>
      <c r="BF295">
        <v>1.5</v>
      </c>
      <c r="BG295">
        <v>6.4</v>
      </c>
      <c r="BH295">
        <v>0.6</v>
      </c>
      <c r="BI295">
        <v>0.73</v>
      </c>
      <c r="BJ295">
        <v>0.73</v>
      </c>
      <c r="BL295">
        <v>6.24</v>
      </c>
      <c r="BM295">
        <v>0.68</v>
      </c>
      <c r="BO295">
        <v>0.46</v>
      </c>
      <c r="BP295">
        <v>1.7</v>
      </c>
      <c r="BQ295">
        <v>1.7</v>
      </c>
      <c r="BR295">
        <v>1.7</v>
      </c>
      <c r="BS295">
        <v>392</v>
      </c>
      <c r="BT295">
        <v>1.1000000000000001</v>
      </c>
      <c r="BU295">
        <v>12.2</v>
      </c>
      <c r="BV295">
        <v>3.62</v>
      </c>
      <c r="BX295">
        <v>172</v>
      </c>
    </row>
    <row r="296" spans="1:76" x14ac:dyDescent="0.25">
      <c r="A296" t="s">
        <v>410</v>
      </c>
      <c r="B296" t="s">
        <v>119</v>
      </c>
      <c r="C296" t="s">
        <v>403</v>
      </c>
      <c r="D296" t="s">
        <v>404</v>
      </c>
      <c r="E296" s="61">
        <v>45357</v>
      </c>
      <c r="F296" s="61">
        <v>45374</v>
      </c>
      <c r="K296">
        <v>404</v>
      </c>
      <c r="P296">
        <v>154.5</v>
      </c>
      <c r="Q296">
        <v>154.5</v>
      </c>
      <c r="S296">
        <v>42</v>
      </c>
      <c r="T296">
        <v>2.41</v>
      </c>
      <c r="V296">
        <v>6.3</v>
      </c>
      <c r="W296">
        <v>4.0999999999999996</v>
      </c>
      <c r="X296">
        <v>1.4</v>
      </c>
      <c r="AA296">
        <v>28.1</v>
      </c>
      <c r="AB296">
        <v>4.7699999999999996</v>
      </c>
      <c r="AD296">
        <v>4.9800000000000004</v>
      </c>
      <c r="AF296">
        <v>1.21</v>
      </c>
      <c r="AI296">
        <v>14.9</v>
      </c>
      <c r="AK296">
        <v>0.63</v>
      </c>
      <c r="AQ296">
        <v>7.97</v>
      </c>
      <c r="AR296">
        <v>23.6</v>
      </c>
      <c r="AW296">
        <v>5.42</v>
      </c>
      <c r="AX296">
        <v>5.42</v>
      </c>
      <c r="AY296">
        <v>17.100000000000001</v>
      </c>
      <c r="BC296">
        <v>72.8</v>
      </c>
      <c r="BE296">
        <v>6.18</v>
      </c>
      <c r="BF296">
        <v>1.6</v>
      </c>
      <c r="BG296">
        <v>7.4</v>
      </c>
      <c r="BH296">
        <v>0.6</v>
      </c>
      <c r="BI296">
        <v>0.94</v>
      </c>
      <c r="BJ296">
        <v>0.94</v>
      </c>
      <c r="BL296">
        <v>6.24</v>
      </c>
      <c r="BM296">
        <v>0.68</v>
      </c>
      <c r="BO296">
        <v>0.61</v>
      </c>
      <c r="BP296">
        <v>1.52</v>
      </c>
      <c r="BQ296">
        <v>1.52</v>
      </c>
      <c r="BR296">
        <v>1.52</v>
      </c>
      <c r="BS296">
        <v>384</v>
      </c>
      <c r="BT296">
        <v>1.2</v>
      </c>
      <c r="BU296">
        <v>19.3</v>
      </c>
      <c r="BV296">
        <v>4.9000000000000004</v>
      </c>
      <c r="BX296">
        <v>183</v>
      </c>
    </row>
    <row r="297" spans="1:76" x14ac:dyDescent="0.25">
      <c r="A297" t="s">
        <v>411</v>
      </c>
      <c r="B297" t="s">
        <v>119</v>
      </c>
      <c r="C297" t="s">
        <v>403</v>
      </c>
      <c r="D297" t="s">
        <v>404</v>
      </c>
      <c r="E297" s="61">
        <v>45357</v>
      </c>
      <c r="F297" s="61">
        <v>45374</v>
      </c>
      <c r="K297">
        <v>586</v>
      </c>
      <c r="P297">
        <v>82.2</v>
      </c>
      <c r="Q297">
        <v>82.2</v>
      </c>
      <c r="S297">
        <v>65</v>
      </c>
      <c r="T297">
        <v>5.88</v>
      </c>
      <c r="V297">
        <v>5.94</v>
      </c>
      <c r="W297">
        <v>3.71</v>
      </c>
      <c r="X297">
        <v>1.42</v>
      </c>
      <c r="AA297">
        <v>29</v>
      </c>
      <c r="AB297">
        <v>4.9400000000000004</v>
      </c>
      <c r="AD297">
        <v>4.68</v>
      </c>
      <c r="AF297">
        <v>1.1499999999999999</v>
      </c>
      <c r="AI297">
        <v>13</v>
      </c>
      <c r="AK297">
        <v>0.64</v>
      </c>
      <c r="AQ297">
        <v>8.69</v>
      </c>
      <c r="AR297">
        <v>22.2</v>
      </c>
      <c r="AW297">
        <v>5.36</v>
      </c>
      <c r="AX297">
        <v>5.36</v>
      </c>
      <c r="AY297">
        <v>67</v>
      </c>
      <c r="BC297">
        <v>65.2</v>
      </c>
      <c r="BE297">
        <v>6.11</v>
      </c>
      <c r="BF297">
        <v>1.5</v>
      </c>
      <c r="BG297">
        <v>10</v>
      </c>
      <c r="BH297">
        <v>0.6</v>
      </c>
      <c r="BI297">
        <v>0.92</v>
      </c>
      <c r="BJ297">
        <v>0.92</v>
      </c>
      <c r="BL297">
        <v>5.98</v>
      </c>
      <c r="BM297">
        <v>0.69</v>
      </c>
      <c r="BO297">
        <v>0.6</v>
      </c>
      <c r="BP297">
        <v>1.6</v>
      </c>
      <c r="BQ297">
        <v>1.6</v>
      </c>
      <c r="BR297">
        <v>1.6</v>
      </c>
      <c r="BS297">
        <v>397</v>
      </c>
      <c r="BT297">
        <v>1.3</v>
      </c>
      <c r="BU297">
        <v>17.7</v>
      </c>
      <c r="BV297">
        <v>4.29</v>
      </c>
      <c r="BX297">
        <v>181</v>
      </c>
    </row>
    <row r="298" spans="1:76" x14ac:dyDescent="0.25">
      <c r="A298" t="s">
        <v>412</v>
      </c>
      <c r="B298" t="s">
        <v>119</v>
      </c>
      <c r="C298" t="s">
        <v>403</v>
      </c>
      <c r="D298" t="s">
        <v>404</v>
      </c>
      <c r="E298" s="61">
        <v>45357</v>
      </c>
      <c r="F298" s="61">
        <v>45374</v>
      </c>
      <c r="K298">
        <v>415</v>
      </c>
      <c r="P298">
        <v>64.099999999999994</v>
      </c>
      <c r="Q298">
        <v>64.099999999999994</v>
      </c>
      <c r="S298">
        <v>68</v>
      </c>
      <c r="T298">
        <v>5.71</v>
      </c>
      <c r="V298">
        <v>5.88</v>
      </c>
      <c r="W298">
        <v>3.68</v>
      </c>
      <c r="X298">
        <v>1.42</v>
      </c>
      <c r="AA298">
        <v>28.5</v>
      </c>
      <c r="AB298">
        <v>4.5</v>
      </c>
      <c r="AD298">
        <v>4.8499999999999996</v>
      </c>
      <c r="AF298">
        <v>1.1000000000000001</v>
      </c>
      <c r="AI298">
        <v>12.2</v>
      </c>
      <c r="AK298">
        <v>0.66</v>
      </c>
      <c r="AQ298">
        <v>9.17</v>
      </c>
      <c r="AR298">
        <v>20.5</v>
      </c>
      <c r="AW298">
        <v>4.82</v>
      </c>
      <c r="AX298">
        <v>4.82</v>
      </c>
      <c r="AY298">
        <v>75.099999999999994</v>
      </c>
      <c r="BC298">
        <v>76.599999999999994</v>
      </c>
      <c r="BE298">
        <v>5.94</v>
      </c>
      <c r="BF298">
        <v>2.1</v>
      </c>
      <c r="BG298">
        <v>9.1999999999999993</v>
      </c>
      <c r="BH298">
        <v>0.6</v>
      </c>
      <c r="BI298">
        <v>0.86</v>
      </c>
      <c r="BJ298">
        <v>0.86</v>
      </c>
      <c r="BL298">
        <v>6.55</v>
      </c>
      <c r="BM298">
        <v>0.73</v>
      </c>
      <c r="BO298">
        <v>0.61</v>
      </c>
      <c r="BP298">
        <v>1.73</v>
      </c>
      <c r="BQ298">
        <v>1.73</v>
      </c>
      <c r="BR298">
        <v>1.73</v>
      </c>
      <c r="BS298">
        <v>446</v>
      </c>
      <c r="BT298">
        <v>1.1000000000000001</v>
      </c>
      <c r="BU298">
        <v>16.600000000000001</v>
      </c>
      <c r="BV298">
        <v>4.7</v>
      </c>
      <c r="BX298">
        <v>184</v>
      </c>
    </row>
    <row r="299" spans="1:76" x14ac:dyDescent="0.25">
      <c r="A299" t="s">
        <v>413</v>
      </c>
      <c r="B299" t="s">
        <v>119</v>
      </c>
      <c r="C299" t="s">
        <v>403</v>
      </c>
      <c r="D299" t="s">
        <v>404</v>
      </c>
      <c r="E299" s="61">
        <v>45357</v>
      </c>
      <c r="F299" s="61">
        <v>45374</v>
      </c>
      <c r="K299">
        <v>434</v>
      </c>
      <c r="P299">
        <v>52.9</v>
      </c>
      <c r="Q299">
        <v>52.9</v>
      </c>
      <c r="S299">
        <v>56</v>
      </c>
      <c r="T299">
        <v>3.83</v>
      </c>
      <c r="V299">
        <v>7.68</v>
      </c>
      <c r="W299">
        <v>5.08</v>
      </c>
      <c r="X299">
        <v>1.56</v>
      </c>
      <c r="AA299">
        <v>27.5</v>
      </c>
      <c r="AB299">
        <v>5.8</v>
      </c>
      <c r="AD299">
        <v>4.4400000000000004</v>
      </c>
      <c r="AF299">
        <v>1.58</v>
      </c>
      <c r="AI299">
        <v>14</v>
      </c>
      <c r="AK299">
        <v>0.85</v>
      </c>
      <c r="AQ299">
        <v>8.65</v>
      </c>
      <c r="AR299">
        <v>21.3</v>
      </c>
      <c r="AW299">
        <v>5.04</v>
      </c>
      <c r="AX299">
        <v>5.04</v>
      </c>
      <c r="AY299">
        <v>57.4</v>
      </c>
      <c r="BC299">
        <v>72.400000000000006</v>
      </c>
      <c r="BE299">
        <v>6.11</v>
      </c>
      <c r="BF299">
        <v>1.7</v>
      </c>
      <c r="BG299">
        <v>17.100000000000001</v>
      </c>
      <c r="BH299">
        <v>0.5</v>
      </c>
      <c r="BI299">
        <v>1.1000000000000001</v>
      </c>
      <c r="BJ299">
        <v>1.1000000000000001</v>
      </c>
      <c r="BL299">
        <v>5.96</v>
      </c>
      <c r="BM299">
        <v>0.65</v>
      </c>
      <c r="BO299">
        <v>0.75</v>
      </c>
      <c r="BP299">
        <v>1.64</v>
      </c>
      <c r="BQ299">
        <v>1.64</v>
      </c>
      <c r="BR299">
        <v>1.64</v>
      </c>
      <c r="BS299">
        <v>433</v>
      </c>
      <c r="BT299">
        <v>1.3</v>
      </c>
      <c r="BU299">
        <v>26.8</v>
      </c>
      <c r="BV299">
        <v>6.19</v>
      </c>
      <c r="BX299">
        <v>171</v>
      </c>
    </row>
    <row r="300" spans="1:76" x14ac:dyDescent="0.25">
      <c r="A300" t="s">
        <v>414</v>
      </c>
      <c r="B300" t="s">
        <v>119</v>
      </c>
      <c r="C300" t="s">
        <v>403</v>
      </c>
      <c r="D300" t="s">
        <v>404</v>
      </c>
      <c r="E300" s="61">
        <v>45357</v>
      </c>
      <c r="F300" s="61">
        <v>45374</v>
      </c>
      <c r="K300">
        <v>471</v>
      </c>
      <c r="P300">
        <v>51.8</v>
      </c>
      <c r="Q300">
        <v>51.8</v>
      </c>
      <c r="S300">
        <v>44</v>
      </c>
      <c r="T300">
        <v>3.04</v>
      </c>
      <c r="V300">
        <v>20.2</v>
      </c>
      <c r="W300">
        <v>11.45</v>
      </c>
      <c r="X300">
        <v>5.41</v>
      </c>
      <c r="AA300">
        <v>20.9</v>
      </c>
      <c r="AB300">
        <v>21.6</v>
      </c>
      <c r="AD300">
        <v>3.71</v>
      </c>
      <c r="AF300">
        <v>3.91</v>
      </c>
      <c r="AI300">
        <v>94.5</v>
      </c>
      <c r="AK300">
        <v>1.62</v>
      </c>
      <c r="AQ300">
        <v>6.49</v>
      </c>
      <c r="AR300">
        <v>100</v>
      </c>
      <c r="AW300">
        <v>22.1</v>
      </c>
      <c r="AX300">
        <v>22.1</v>
      </c>
      <c r="AY300">
        <v>52.4</v>
      </c>
      <c r="BC300">
        <v>53.1</v>
      </c>
      <c r="BE300">
        <v>21.3</v>
      </c>
      <c r="BF300">
        <v>1.5</v>
      </c>
      <c r="BG300">
        <v>78.900000000000006</v>
      </c>
      <c r="BH300">
        <v>0.4</v>
      </c>
      <c r="BI300">
        <v>3.2</v>
      </c>
      <c r="BJ300">
        <v>3.2</v>
      </c>
      <c r="BL300">
        <v>4.72</v>
      </c>
      <c r="BM300">
        <v>0.51</v>
      </c>
      <c r="BO300">
        <v>1.74</v>
      </c>
      <c r="BP300">
        <v>1.51</v>
      </c>
      <c r="BQ300">
        <v>1.51</v>
      </c>
      <c r="BR300">
        <v>1.51</v>
      </c>
      <c r="BS300">
        <v>312</v>
      </c>
      <c r="BT300">
        <v>1.6</v>
      </c>
      <c r="BU300">
        <v>94.3</v>
      </c>
      <c r="BV300">
        <v>11.75</v>
      </c>
      <c r="BX300">
        <v>136</v>
      </c>
    </row>
    <row r="301" spans="1:76" x14ac:dyDescent="0.25">
      <c r="A301" t="s">
        <v>415</v>
      </c>
      <c r="B301" t="s">
        <v>119</v>
      </c>
      <c r="C301" t="s">
        <v>403</v>
      </c>
      <c r="D301" t="s">
        <v>404</v>
      </c>
      <c r="E301" s="61">
        <v>45357</v>
      </c>
      <c r="F301" s="61">
        <v>45374</v>
      </c>
      <c r="K301">
        <v>371</v>
      </c>
      <c r="P301">
        <v>66.5</v>
      </c>
      <c r="Q301">
        <v>66.5</v>
      </c>
      <c r="S301">
        <v>52</v>
      </c>
      <c r="T301">
        <v>3.64</v>
      </c>
      <c r="V301">
        <v>23.8</v>
      </c>
      <c r="W301">
        <v>15.55</v>
      </c>
      <c r="X301">
        <v>4.91</v>
      </c>
      <c r="AA301">
        <v>24.5</v>
      </c>
      <c r="AB301">
        <v>22.3</v>
      </c>
      <c r="AD301">
        <v>4.03</v>
      </c>
      <c r="AF301">
        <v>5.29</v>
      </c>
      <c r="AI301">
        <v>70.8</v>
      </c>
      <c r="AK301">
        <v>2.14</v>
      </c>
      <c r="AQ301">
        <v>7.87</v>
      </c>
      <c r="AR301">
        <v>76.400000000000006</v>
      </c>
      <c r="AW301">
        <v>17.2</v>
      </c>
      <c r="AX301">
        <v>17.2</v>
      </c>
      <c r="AY301">
        <v>53.5</v>
      </c>
      <c r="BC301">
        <v>66.7</v>
      </c>
      <c r="BE301">
        <v>17.45</v>
      </c>
      <c r="BF301">
        <v>1.6</v>
      </c>
      <c r="BG301">
        <v>40.6</v>
      </c>
      <c r="BH301">
        <v>0.5</v>
      </c>
      <c r="BI301">
        <v>3.61</v>
      </c>
      <c r="BJ301">
        <v>3.61</v>
      </c>
      <c r="BL301">
        <v>5.52</v>
      </c>
      <c r="BM301">
        <v>0.61</v>
      </c>
      <c r="BO301">
        <v>2.15</v>
      </c>
      <c r="BP301">
        <v>1.58</v>
      </c>
      <c r="BQ301">
        <v>1.58</v>
      </c>
      <c r="BR301">
        <v>1.58</v>
      </c>
      <c r="BS301">
        <v>359</v>
      </c>
      <c r="BT301">
        <v>3.2</v>
      </c>
      <c r="BU301">
        <v>154</v>
      </c>
      <c r="BV301">
        <v>14.65</v>
      </c>
      <c r="BX301">
        <v>155</v>
      </c>
    </row>
    <row r="302" spans="1:76" x14ac:dyDescent="0.25">
      <c r="A302" t="s">
        <v>416</v>
      </c>
      <c r="B302" t="s">
        <v>119</v>
      </c>
      <c r="C302" t="s">
        <v>403</v>
      </c>
      <c r="D302" t="s">
        <v>404</v>
      </c>
      <c r="E302" s="61">
        <v>45357</v>
      </c>
      <c r="F302" s="61">
        <v>45374</v>
      </c>
      <c r="K302">
        <v>380</v>
      </c>
      <c r="P302">
        <v>47.3</v>
      </c>
      <c r="Q302">
        <v>47.3</v>
      </c>
      <c r="S302">
        <v>52</v>
      </c>
      <c r="T302">
        <v>3.19</v>
      </c>
      <c r="V302">
        <v>31.5</v>
      </c>
      <c r="W302">
        <v>23.3</v>
      </c>
      <c r="X302">
        <v>5.38</v>
      </c>
      <c r="AA302">
        <v>24.1</v>
      </c>
      <c r="AB302">
        <v>29.4</v>
      </c>
      <c r="AD302">
        <v>3.98</v>
      </c>
      <c r="AF302">
        <v>7.41</v>
      </c>
      <c r="AI302">
        <v>88</v>
      </c>
      <c r="AK302">
        <v>2.77</v>
      </c>
      <c r="AQ302">
        <v>7.63</v>
      </c>
      <c r="AR302">
        <v>79.8</v>
      </c>
      <c r="AW302">
        <v>17.45</v>
      </c>
      <c r="AX302">
        <v>17.45</v>
      </c>
      <c r="AY302">
        <v>55.1</v>
      </c>
      <c r="BC302">
        <v>58.9</v>
      </c>
      <c r="BE302">
        <v>17.3</v>
      </c>
      <c r="BF302">
        <v>1.8</v>
      </c>
      <c r="BG302">
        <v>54.7</v>
      </c>
      <c r="BH302">
        <v>0.5</v>
      </c>
      <c r="BI302">
        <v>4.76</v>
      </c>
      <c r="BJ302">
        <v>4.76</v>
      </c>
      <c r="BL302">
        <v>5.64</v>
      </c>
      <c r="BM302">
        <v>0.57999999999999996</v>
      </c>
      <c r="BO302">
        <v>3.13</v>
      </c>
      <c r="BP302">
        <v>1.48</v>
      </c>
      <c r="BQ302">
        <v>1.48</v>
      </c>
      <c r="BR302">
        <v>1.48</v>
      </c>
      <c r="BS302">
        <v>321</v>
      </c>
      <c r="BT302">
        <v>1.8</v>
      </c>
      <c r="BU302">
        <v>254</v>
      </c>
      <c r="BV302">
        <v>19.5</v>
      </c>
      <c r="BX302">
        <v>151</v>
      </c>
    </row>
    <row r="303" spans="1:76" x14ac:dyDescent="0.25">
      <c r="A303" t="s">
        <v>417</v>
      </c>
      <c r="B303" t="s">
        <v>119</v>
      </c>
      <c r="C303" t="s">
        <v>403</v>
      </c>
      <c r="D303" t="s">
        <v>404</v>
      </c>
      <c r="E303" s="61">
        <v>45357</v>
      </c>
      <c r="F303" s="61">
        <v>45374</v>
      </c>
      <c r="K303">
        <v>342</v>
      </c>
      <c r="P303">
        <v>43.9</v>
      </c>
      <c r="Q303">
        <v>43.9</v>
      </c>
      <c r="S303">
        <v>53</v>
      </c>
      <c r="T303">
        <v>3.06</v>
      </c>
      <c r="V303">
        <v>22.5</v>
      </c>
      <c r="W303">
        <v>15.35</v>
      </c>
      <c r="X303">
        <v>3.99</v>
      </c>
      <c r="AA303">
        <v>23.7</v>
      </c>
      <c r="AB303">
        <v>19.850000000000001</v>
      </c>
      <c r="AD303">
        <v>3.87</v>
      </c>
      <c r="AF303">
        <v>5.0599999999999996</v>
      </c>
      <c r="AI303">
        <v>63.5</v>
      </c>
      <c r="AK303">
        <v>1.96</v>
      </c>
      <c r="AQ303">
        <v>7.33</v>
      </c>
      <c r="AR303">
        <v>60.7</v>
      </c>
      <c r="AW303">
        <v>13.2</v>
      </c>
      <c r="AX303">
        <v>13.2</v>
      </c>
      <c r="AY303">
        <v>54.8</v>
      </c>
      <c r="BC303">
        <v>58.8</v>
      </c>
      <c r="BE303">
        <v>13.85</v>
      </c>
      <c r="BF303">
        <v>1.7</v>
      </c>
      <c r="BG303">
        <v>57.3</v>
      </c>
      <c r="BH303">
        <v>0.4</v>
      </c>
      <c r="BI303">
        <v>3.18</v>
      </c>
      <c r="BJ303">
        <v>3.18</v>
      </c>
      <c r="BL303">
        <v>5.4</v>
      </c>
      <c r="BM303">
        <v>0.56999999999999995</v>
      </c>
      <c r="BO303">
        <v>2.14</v>
      </c>
      <c r="BP303">
        <v>1.5</v>
      </c>
      <c r="BQ303">
        <v>1.5</v>
      </c>
      <c r="BR303">
        <v>1.5</v>
      </c>
      <c r="BS303">
        <v>312</v>
      </c>
      <c r="BT303">
        <v>2.1</v>
      </c>
      <c r="BU303">
        <v>163</v>
      </c>
      <c r="BV303">
        <v>13.35</v>
      </c>
      <c r="BX303">
        <v>151</v>
      </c>
    </row>
    <row r="304" spans="1:76" x14ac:dyDescent="0.25">
      <c r="A304" t="s">
        <v>418</v>
      </c>
      <c r="B304" t="s">
        <v>119</v>
      </c>
      <c r="C304" t="s">
        <v>403</v>
      </c>
      <c r="D304" t="s">
        <v>404</v>
      </c>
      <c r="E304" s="61">
        <v>45357</v>
      </c>
      <c r="F304" s="61">
        <v>45374</v>
      </c>
      <c r="K304">
        <v>321</v>
      </c>
      <c r="P304">
        <v>52</v>
      </c>
      <c r="Q304">
        <v>52</v>
      </c>
      <c r="S304">
        <v>45</v>
      </c>
      <c r="T304">
        <v>3.22</v>
      </c>
      <c r="V304">
        <v>13</v>
      </c>
      <c r="W304">
        <v>9.73</v>
      </c>
      <c r="X304">
        <v>2.57</v>
      </c>
      <c r="AA304">
        <v>22.1</v>
      </c>
      <c r="AB304">
        <v>12.75</v>
      </c>
      <c r="AD304">
        <v>3.82</v>
      </c>
      <c r="AF304">
        <v>3.06</v>
      </c>
      <c r="AI304">
        <v>64.400000000000006</v>
      </c>
      <c r="AK304">
        <v>1.3</v>
      </c>
      <c r="AQ304">
        <v>6.73</v>
      </c>
      <c r="AR304">
        <v>44.8</v>
      </c>
      <c r="AW304">
        <v>9.8800000000000008</v>
      </c>
      <c r="AX304">
        <v>9.8800000000000008</v>
      </c>
      <c r="AY304">
        <v>50.2</v>
      </c>
      <c r="BC304">
        <v>51.7</v>
      </c>
      <c r="BE304">
        <v>9.19</v>
      </c>
      <c r="BF304">
        <v>1.4</v>
      </c>
      <c r="BG304">
        <v>51.9</v>
      </c>
      <c r="BH304">
        <v>0.5</v>
      </c>
      <c r="BI304">
        <v>1.84</v>
      </c>
      <c r="BJ304">
        <v>1.84</v>
      </c>
      <c r="BL304">
        <v>4.75</v>
      </c>
      <c r="BM304">
        <v>0.53</v>
      </c>
      <c r="BO304">
        <v>1.24</v>
      </c>
      <c r="BP304">
        <v>1.32</v>
      </c>
      <c r="BQ304">
        <v>1.32</v>
      </c>
      <c r="BR304">
        <v>1.32</v>
      </c>
      <c r="BS304">
        <v>232</v>
      </c>
      <c r="BT304">
        <v>1.9</v>
      </c>
      <c r="BU304">
        <v>122.5</v>
      </c>
      <c r="BV304">
        <v>7.95</v>
      </c>
      <c r="BX304">
        <v>136</v>
      </c>
    </row>
    <row r="305" spans="1:76" x14ac:dyDescent="0.25">
      <c r="A305" t="s">
        <v>419</v>
      </c>
      <c r="B305" t="s">
        <v>119</v>
      </c>
      <c r="C305" t="s">
        <v>403</v>
      </c>
      <c r="D305" t="s">
        <v>404</v>
      </c>
      <c r="E305" s="61">
        <v>45357</v>
      </c>
      <c r="F305" s="61">
        <v>45374</v>
      </c>
      <c r="K305">
        <v>224</v>
      </c>
      <c r="P305">
        <v>30.1</v>
      </c>
      <c r="Q305">
        <v>30.1</v>
      </c>
      <c r="S305">
        <v>41</v>
      </c>
      <c r="T305">
        <v>1.49</v>
      </c>
      <c r="V305">
        <v>5.46</v>
      </c>
      <c r="W305">
        <v>3.92</v>
      </c>
      <c r="X305">
        <v>1.17</v>
      </c>
      <c r="AA305">
        <v>18</v>
      </c>
      <c r="AB305">
        <v>5.08</v>
      </c>
      <c r="AD305">
        <v>2.93</v>
      </c>
      <c r="AF305">
        <v>1.25</v>
      </c>
      <c r="AI305">
        <v>18</v>
      </c>
      <c r="AK305">
        <v>0.51</v>
      </c>
      <c r="AQ305">
        <v>5.62</v>
      </c>
      <c r="AR305">
        <v>18.100000000000001</v>
      </c>
      <c r="AW305">
        <v>4.0999999999999996</v>
      </c>
      <c r="AX305">
        <v>4.0999999999999996</v>
      </c>
      <c r="AY305">
        <v>39</v>
      </c>
      <c r="BC305">
        <v>44.6</v>
      </c>
      <c r="BE305">
        <v>4.1500000000000004</v>
      </c>
      <c r="BF305">
        <v>1.2</v>
      </c>
      <c r="BG305">
        <v>135</v>
      </c>
      <c r="BH305">
        <v>0.4</v>
      </c>
      <c r="BI305">
        <v>0.89</v>
      </c>
      <c r="BJ305">
        <v>0.89</v>
      </c>
      <c r="BL305">
        <v>4.0199999999999996</v>
      </c>
      <c r="BM305">
        <v>0.43</v>
      </c>
      <c r="BO305">
        <v>0.56999999999999995</v>
      </c>
      <c r="BP305">
        <v>1.06</v>
      </c>
      <c r="BQ305">
        <v>1.06</v>
      </c>
      <c r="BR305">
        <v>1.06</v>
      </c>
      <c r="BS305">
        <v>259</v>
      </c>
      <c r="BT305">
        <v>2.2000000000000002</v>
      </c>
      <c r="BU305">
        <v>40.299999999999997</v>
      </c>
      <c r="BV305">
        <v>3.64</v>
      </c>
      <c r="BX305">
        <v>113</v>
      </c>
    </row>
    <row r="306" spans="1:76" x14ac:dyDescent="0.25">
      <c r="A306" t="s">
        <v>420</v>
      </c>
      <c r="B306" t="s">
        <v>119</v>
      </c>
      <c r="C306" t="s">
        <v>403</v>
      </c>
      <c r="D306" t="s">
        <v>404</v>
      </c>
      <c r="E306" s="61">
        <v>45357</v>
      </c>
      <c r="F306" s="61">
        <v>45374</v>
      </c>
      <c r="K306">
        <v>304</v>
      </c>
      <c r="P306">
        <v>30.7</v>
      </c>
      <c r="Q306">
        <v>30.7</v>
      </c>
      <c r="S306">
        <v>48</v>
      </c>
      <c r="T306">
        <v>1.06</v>
      </c>
      <c r="V306">
        <v>5.08</v>
      </c>
      <c r="W306">
        <v>3.37</v>
      </c>
      <c r="X306">
        <v>1.1000000000000001</v>
      </c>
      <c r="AA306">
        <v>19</v>
      </c>
      <c r="AB306">
        <v>4.4800000000000004</v>
      </c>
      <c r="AD306">
        <v>3.07</v>
      </c>
      <c r="AF306">
        <v>1.1399999999999999</v>
      </c>
      <c r="AI306">
        <v>16.2</v>
      </c>
      <c r="AK306">
        <v>0.52</v>
      </c>
      <c r="AQ306">
        <v>5.66</v>
      </c>
      <c r="AR306">
        <v>17</v>
      </c>
      <c r="AW306">
        <v>3.99</v>
      </c>
      <c r="AX306">
        <v>3.99</v>
      </c>
      <c r="AY306">
        <v>36</v>
      </c>
      <c r="BC306">
        <v>44.1</v>
      </c>
      <c r="BE306">
        <v>3.71</v>
      </c>
      <c r="BF306">
        <v>1.3</v>
      </c>
      <c r="BG306">
        <v>138</v>
      </c>
      <c r="BH306">
        <v>0.4</v>
      </c>
      <c r="BI306">
        <v>0.73</v>
      </c>
      <c r="BJ306">
        <v>0.73</v>
      </c>
      <c r="BL306">
        <v>4.2699999999999996</v>
      </c>
      <c r="BM306">
        <v>0.44</v>
      </c>
      <c r="BO306">
        <v>0.47</v>
      </c>
      <c r="BP306">
        <v>1.1200000000000001</v>
      </c>
      <c r="BQ306">
        <v>1.1200000000000001</v>
      </c>
      <c r="BR306">
        <v>1.1200000000000001</v>
      </c>
      <c r="BS306">
        <v>278</v>
      </c>
      <c r="BT306">
        <v>4.0999999999999996</v>
      </c>
      <c r="BU306">
        <v>30.2</v>
      </c>
      <c r="BV306">
        <v>3.57</v>
      </c>
      <c r="BX306">
        <v>115</v>
      </c>
    </row>
    <row r="307" spans="1:76" x14ac:dyDescent="0.25">
      <c r="A307" t="s">
        <v>421</v>
      </c>
      <c r="B307" t="s">
        <v>119</v>
      </c>
      <c r="C307" t="s">
        <v>403</v>
      </c>
      <c r="D307" t="s">
        <v>404</v>
      </c>
      <c r="E307" s="61">
        <v>45357</v>
      </c>
      <c r="F307" s="61">
        <v>45374</v>
      </c>
      <c r="K307">
        <v>234</v>
      </c>
      <c r="P307">
        <v>30.4</v>
      </c>
      <c r="Q307">
        <v>30.4</v>
      </c>
      <c r="S307">
        <v>43</v>
      </c>
      <c r="T307">
        <v>0.95</v>
      </c>
      <c r="V307">
        <v>4.4400000000000004</v>
      </c>
      <c r="W307">
        <v>3.24</v>
      </c>
      <c r="X307">
        <v>1.04</v>
      </c>
      <c r="AA307">
        <v>17.2</v>
      </c>
      <c r="AB307">
        <v>4.46</v>
      </c>
      <c r="AD307">
        <v>3.34</v>
      </c>
      <c r="AF307">
        <v>1.04</v>
      </c>
      <c r="AI307">
        <v>15.2</v>
      </c>
      <c r="AK307">
        <v>0.45</v>
      </c>
      <c r="AQ307">
        <v>5.45</v>
      </c>
      <c r="AR307">
        <v>16.2</v>
      </c>
      <c r="AW307">
        <v>3.73</v>
      </c>
      <c r="AX307">
        <v>3.73</v>
      </c>
      <c r="AY307">
        <v>40.4</v>
      </c>
      <c r="BC307">
        <v>45.9</v>
      </c>
      <c r="BE307">
        <v>3.4</v>
      </c>
      <c r="BF307">
        <v>1.4</v>
      </c>
      <c r="BG307">
        <v>139.5</v>
      </c>
      <c r="BH307">
        <v>0.4</v>
      </c>
      <c r="BI307">
        <v>0.71</v>
      </c>
      <c r="BJ307">
        <v>0.71</v>
      </c>
      <c r="BL307">
        <v>4.25</v>
      </c>
      <c r="BM307">
        <v>0.43</v>
      </c>
      <c r="BO307">
        <v>0.45</v>
      </c>
      <c r="BP307">
        <v>1.05</v>
      </c>
      <c r="BQ307">
        <v>1.05</v>
      </c>
      <c r="BR307">
        <v>1.05</v>
      </c>
      <c r="BS307">
        <v>273</v>
      </c>
      <c r="BT307">
        <v>4.3</v>
      </c>
      <c r="BU307">
        <v>26.4</v>
      </c>
      <c r="BV307">
        <v>3.07</v>
      </c>
      <c r="BX307">
        <v>118</v>
      </c>
    </row>
    <row r="308" spans="1:76" x14ac:dyDescent="0.25">
      <c r="A308" t="s">
        <v>422</v>
      </c>
      <c r="B308" t="s">
        <v>119</v>
      </c>
      <c r="C308" t="s">
        <v>403</v>
      </c>
      <c r="D308" t="s">
        <v>404</v>
      </c>
      <c r="E308" s="61">
        <v>45357</v>
      </c>
      <c r="F308" s="61">
        <v>45374</v>
      </c>
      <c r="K308">
        <v>227</v>
      </c>
      <c r="P308">
        <v>30.2</v>
      </c>
      <c r="Q308">
        <v>30.2</v>
      </c>
      <c r="S308">
        <v>44</v>
      </c>
      <c r="T308">
        <v>1.1399999999999999</v>
      </c>
      <c r="V308">
        <v>4.41</v>
      </c>
      <c r="W308">
        <v>2.57</v>
      </c>
      <c r="X308">
        <v>0.9</v>
      </c>
      <c r="AA308">
        <v>17.2</v>
      </c>
      <c r="AB308">
        <v>4.1900000000000004</v>
      </c>
      <c r="AD308">
        <v>3.14</v>
      </c>
      <c r="AF308">
        <v>0.89</v>
      </c>
      <c r="AI308">
        <v>13.6</v>
      </c>
      <c r="AK308">
        <v>0.44</v>
      </c>
      <c r="AQ308">
        <v>5.65</v>
      </c>
      <c r="AR308">
        <v>16</v>
      </c>
      <c r="AW308">
        <v>3.52</v>
      </c>
      <c r="AX308">
        <v>3.52</v>
      </c>
      <c r="AY308">
        <v>39.9</v>
      </c>
      <c r="BC308">
        <v>44.8</v>
      </c>
      <c r="BE308">
        <v>4</v>
      </c>
      <c r="BF308">
        <v>1.7</v>
      </c>
      <c r="BG308">
        <v>125.5</v>
      </c>
      <c r="BH308">
        <v>0.3</v>
      </c>
      <c r="BI308">
        <v>0.76</v>
      </c>
      <c r="BJ308">
        <v>0.76</v>
      </c>
      <c r="BL308">
        <v>3.95</v>
      </c>
      <c r="BM308">
        <v>0.44</v>
      </c>
      <c r="BO308">
        <v>0.41</v>
      </c>
      <c r="BP308">
        <v>1.03</v>
      </c>
      <c r="BQ308">
        <v>1.03</v>
      </c>
      <c r="BR308">
        <v>1.03</v>
      </c>
      <c r="BS308">
        <v>250</v>
      </c>
      <c r="BT308">
        <v>12.8</v>
      </c>
      <c r="BU308">
        <v>24.1</v>
      </c>
      <c r="BV308">
        <v>2.72</v>
      </c>
      <c r="BX308">
        <v>116</v>
      </c>
    </row>
    <row r="309" spans="1:76" x14ac:dyDescent="0.25">
      <c r="A309" t="s">
        <v>423</v>
      </c>
      <c r="B309" t="s">
        <v>119</v>
      </c>
      <c r="C309" t="s">
        <v>403</v>
      </c>
      <c r="D309" t="s">
        <v>404</v>
      </c>
      <c r="E309" s="61">
        <v>45357</v>
      </c>
      <c r="F309" s="61">
        <v>45374</v>
      </c>
      <c r="K309">
        <v>84.4</v>
      </c>
      <c r="P309">
        <v>15</v>
      </c>
      <c r="Q309">
        <v>15</v>
      </c>
      <c r="S309">
        <v>47</v>
      </c>
      <c r="T309">
        <v>2.09</v>
      </c>
      <c r="V309">
        <v>2.2799999999999998</v>
      </c>
      <c r="W309">
        <v>1.25</v>
      </c>
      <c r="X309">
        <v>0.42</v>
      </c>
      <c r="AA309">
        <v>25.8</v>
      </c>
      <c r="AB309">
        <v>1.72</v>
      </c>
      <c r="AD309">
        <v>7.04</v>
      </c>
      <c r="AF309">
        <v>0.42</v>
      </c>
      <c r="AI309">
        <v>8.1</v>
      </c>
      <c r="AK309">
        <v>0.21</v>
      </c>
      <c r="AQ309">
        <v>13.65</v>
      </c>
      <c r="AR309">
        <v>7.2</v>
      </c>
      <c r="AW309">
        <v>1.84</v>
      </c>
      <c r="AX309">
        <v>1.84</v>
      </c>
      <c r="AY309">
        <v>13.8</v>
      </c>
      <c r="BC309">
        <v>48.4</v>
      </c>
      <c r="BE309">
        <v>1.56</v>
      </c>
      <c r="BF309">
        <v>2.6</v>
      </c>
      <c r="BG309">
        <v>16.2</v>
      </c>
      <c r="BH309">
        <v>1</v>
      </c>
      <c r="BI309">
        <v>0.3</v>
      </c>
      <c r="BJ309">
        <v>0.3</v>
      </c>
      <c r="BL309">
        <v>8.48</v>
      </c>
      <c r="BM309">
        <v>0.95</v>
      </c>
      <c r="BO309">
        <v>0.19</v>
      </c>
      <c r="BP309">
        <v>1.94</v>
      </c>
      <c r="BQ309">
        <v>1.94</v>
      </c>
      <c r="BR309">
        <v>1.94</v>
      </c>
      <c r="BS309">
        <v>434</v>
      </c>
      <c r="BT309">
        <v>2.5</v>
      </c>
      <c r="BU309">
        <v>11.6</v>
      </c>
      <c r="BV309">
        <v>1.48</v>
      </c>
      <c r="BX309">
        <v>262</v>
      </c>
    </row>
    <row r="310" spans="1:76" x14ac:dyDescent="0.25">
      <c r="A310" t="s">
        <v>424</v>
      </c>
      <c r="B310" t="s">
        <v>119</v>
      </c>
      <c r="C310" t="s">
        <v>403</v>
      </c>
      <c r="D310" t="s">
        <v>404</v>
      </c>
      <c r="E310" s="61">
        <v>45357</v>
      </c>
      <c r="F310" s="61">
        <v>45374</v>
      </c>
      <c r="K310">
        <v>120</v>
      </c>
      <c r="P310">
        <v>12.7</v>
      </c>
      <c r="Q310">
        <v>12.7</v>
      </c>
      <c r="S310">
        <v>37</v>
      </c>
      <c r="T310">
        <v>1.9</v>
      </c>
      <c r="V310">
        <v>1.45</v>
      </c>
      <c r="W310">
        <v>0.92</v>
      </c>
      <c r="X310">
        <v>0.34</v>
      </c>
      <c r="AA310">
        <v>33.5</v>
      </c>
      <c r="AB310">
        <v>1.19</v>
      </c>
      <c r="AD310">
        <v>6.19</v>
      </c>
      <c r="AF310">
        <v>0.28999999999999998</v>
      </c>
      <c r="AI310">
        <v>6</v>
      </c>
      <c r="AK310">
        <v>0.14000000000000001</v>
      </c>
      <c r="AQ310">
        <v>11.6</v>
      </c>
      <c r="AR310">
        <v>5.3</v>
      </c>
      <c r="AW310">
        <v>1.47</v>
      </c>
      <c r="AX310">
        <v>1.47</v>
      </c>
      <c r="AY310">
        <v>17.2</v>
      </c>
      <c r="BC310">
        <v>61.4</v>
      </c>
      <c r="BE310">
        <v>1.21</v>
      </c>
      <c r="BF310">
        <v>2.7</v>
      </c>
      <c r="BG310">
        <v>8.1999999999999993</v>
      </c>
      <c r="BH310">
        <v>0.8</v>
      </c>
      <c r="BI310">
        <v>0.2</v>
      </c>
      <c r="BJ310">
        <v>0.2</v>
      </c>
      <c r="BL310">
        <v>9.59</v>
      </c>
      <c r="BM310">
        <v>0.85</v>
      </c>
      <c r="BO310">
        <v>0.16</v>
      </c>
      <c r="BP310">
        <v>2.21</v>
      </c>
      <c r="BQ310">
        <v>2.21</v>
      </c>
      <c r="BR310">
        <v>2.21</v>
      </c>
      <c r="BS310">
        <v>435</v>
      </c>
      <c r="BT310">
        <v>2</v>
      </c>
      <c r="BU310">
        <v>8.5</v>
      </c>
      <c r="BV310">
        <v>1.1299999999999999</v>
      </c>
      <c r="BX310">
        <v>240</v>
      </c>
    </row>
    <row r="311" spans="1:76" x14ac:dyDescent="0.25">
      <c r="A311" t="s">
        <v>425</v>
      </c>
      <c r="B311" t="s">
        <v>119</v>
      </c>
      <c r="C311" t="s">
        <v>403</v>
      </c>
      <c r="D311" t="s">
        <v>404</v>
      </c>
      <c r="E311" s="61">
        <v>45357</v>
      </c>
      <c r="F311" s="61">
        <v>45374</v>
      </c>
      <c r="K311">
        <v>152</v>
      </c>
      <c r="P311">
        <v>16.5</v>
      </c>
      <c r="Q311">
        <v>16.5</v>
      </c>
      <c r="S311">
        <v>19</v>
      </c>
      <c r="T311">
        <v>1.32</v>
      </c>
      <c r="V311">
        <v>1.71</v>
      </c>
      <c r="W311">
        <v>1.2</v>
      </c>
      <c r="X311">
        <v>0.37</v>
      </c>
      <c r="AA311">
        <v>31.9</v>
      </c>
      <c r="AB311">
        <v>1.64</v>
      </c>
      <c r="AD311">
        <v>5.05</v>
      </c>
      <c r="AF311">
        <v>0.38</v>
      </c>
      <c r="AI311">
        <v>7.1</v>
      </c>
      <c r="AK311">
        <v>0.19</v>
      </c>
      <c r="AQ311">
        <v>9.49</v>
      </c>
      <c r="AR311">
        <v>7.5</v>
      </c>
      <c r="AW311">
        <v>1.78</v>
      </c>
      <c r="AX311">
        <v>1.78</v>
      </c>
      <c r="AY311">
        <v>9.8000000000000007</v>
      </c>
      <c r="BC311">
        <v>69.099999999999994</v>
      </c>
      <c r="BE311">
        <v>1.58</v>
      </c>
      <c r="BF311">
        <v>2.5</v>
      </c>
      <c r="BG311">
        <v>6.5</v>
      </c>
      <c r="BH311">
        <v>0.6</v>
      </c>
      <c r="BI311">
        <v>0.25</v>
      </c>
      <c r="BJ311">
        <v>0.25</v>
      </c>
      <c r="BL311">
        <v>7.51</v>
      </c>
      <c r="BM311">
        <v>0.72</v>
      </c>
      <c r="BO311">
        <v>0.16</v>
      </c>
      <c r="BP311">
        <v>1.61</v>
      </c>
      <c r="BQ311">
        <v>1.61</v>
      </c>
      <c r="BR311">
        <v>1.61</v>
      </c>
      <c r="BS311">
        <v>407</v>
      </c>
      <c r="BT311">
        <v>1.7</v>
      </c>
      <c r="BU311">
        <v>9.4</v>
      </c>
      <c r="BV311">
        <v>1.28</v>
      </c>
      <c r="BX311">
        <v>191</v>
      </c>
    </row>
    <row r="312" spans="1:76" x14ac:dyDescent="0.25">
      <c r="A312" t="s">
        <v>426</v>
      </c>
      <c r="B312" t="s">
        <v>119</v>
      </c>
      <c r="C312" t="s">
        <v>403</v>
      </c>
      <c r="D312" t="s">
        <v>404</v>
      </c>
      <c r="E312" s="61">
        <v>45357</v>
      </c>
      <c r="F312" s="61">
        <v>45374</v>
      </c>
      <c r="K312">
        <v>182</v>
      </c>
      <c r="P312">
        <v>33.1</v>
      </c>
      <c r="Q312">
        <v>33.1</v>
      </c>
      <c r="S312">
        <v>19</v>
      </c>
      <c r="T312">
        <v>1.66</v>
      </c>
      <c r="V312">
        <v>3.06</v>
      </c>
      <c r="W312">
        <v>2.06</v>
      </c>
      <c r="X312">
        <v>0.73</v>
      </c>
      <c r="AA312">
        <v>32</v>
      </c>
      <c r="AB312">
        <v>2.83</v>
      </c>
      <c r="AD312">
        <v>4.79</v>
      </c>
      <c r="AF312">
        <v>0.67</v>
      </c>
      <c r="AI312">
        <v>10.1</v>
      </c>
      <c r="AK312">
        <v>0.33</v>
      </c>
      <c r="AQ312">
        <v>9.75</v>
      </c>
      <c r="AR312">
        <v>11.7</v>
      </c>
      <c r="AW312">
        <v>2.76</v>
      </c>
      <c r="AX312">
        <v>2.76</v>
      </c>
      <c r="AY312">
        <v>17.2</v>
      </c>
      <c r="BC312">
        <v>89.2</v>
      </c>
      <c r="BE312">
        <v>3</v>
      </c>
      <c r="BF312">
        <v>2</v>
      </c>
      <c r="BG312">
        <v>5.0999999999999996</v>
      </c>
      <c r="BH312">
        <v>0.6</v>
      </c>
      <c r="BI312">
        <v>0.47</v>
      </c>
      <c r="BJ312">
        <v>0.47</v>
      </c>
      <c r="BL312">
        <v>8.16</v>
      </c>
      <c r="BM312">
        <v>0.81</v>
      </c>
      <c r="BO312">
        <v>0.32</v>
      </c>
      <c r="BP312">
        <v>2.2799999999999998</v>
      </c>
      <c r="BQ312">
        <v>2.2799999999999998</v>
      </c>
      <c r="BR312">
        <v>2.2799999999999998</v>
      </c>
      <c r="BS312">
        <v>532</v>
      </c>
      <c r="BT312">
        <v>1.6</v>
      </c>
      <c r="BU312">
        <v>14</v>
      </c>
      <c r="BV312">
        <v>2.57</v>
      </c>
      <c r="BX312">
        <v>178</v>
      </c>
    </row>
    <row r="313" spans="1:76" x14ac:dyDescent="0.25">
      <c r="A313" t="s">
        <v>427</v>
      </c>
      <c r="B313" t="s">
        <v>119</v>
      </c>
      <c r="C313" t="s">
        <v>403</v>
      </c>
      <c r="D313" t="s">
        <v>404</v>
      </c>
      <c r="E313" s="61">
        <v>45357</v>
      </c>
      <c r="F313" s="61">
        <v>45374</v>
      </c>
      <c r="K313">
        <v>273</v>
      </c>
      <c r="P313">
        <v>199.5</v>
      </c>
      <c r="Q313">
        <v>199.5</v>
      </c>
      <c r="S313">
        <v>17</v>
      </c>
      <c r="T313">
        <v>2.8</v>
      </c>
      <c r="V313">
        <v>5.07</v>
      </c>
      <c r="W313">
        <v>3.12</v>
      </c>
      <c r="X313">
        <v>1.34</v>
      </c>
      <c r="AA313">
        <v>32</v>
      </c>
      <c r="AB313">
        <v>4.6500000000000004</v>
      </c>
      <c r="AD313">
        <v>4.96</v>
      </c>
      <c r="AF313">
        <v>1.05</v>
      </c>
      <c r="AI313">
        <v>16.3</v>
      </c>
      <c r="AK313">
        <v>0.56000000000000005</v>
      </c>
      <c r="AQ313">
        <v>9.36</v>
      </c>
      <c r="AR313">
        <v>20.9</v>
      </c>
      <c r="AW313">
        <v>4.8600000000000003</v>
      </c>
      <c r="AX313">
        <v>4.8600000000000003</v>
      </c>
      <c r="AY313">
        <v>28.5</v>
      </c>
      <c r="BC313">
        <v>70.5</v>
      </c>
      <c r="BE313">
        <v>5.05</v>
      </c>
      <c r="BF313">
        <v>2.1</v>
      </c>
      <c r="BG313">
        <v>7.4</v>
      </c>
      <c r="BH313">
        <v>0.6</v>
      </c>
      <c r="BI313">
        <v>0.8</v>
      </c>
      <c r="BJ313">
        <v>0.8</v>
      </c>
      <c r="BL313">
        <v>7.06</v>
      </c>
      <c r="BM313">
        <v>0.74</v>
      </c>
      <c r="BO313">
        <v>0.53</v>
      </c>
      <c r="BP313">
        <v>1.82</v>
      </c>
      <c r="BQ313">
        <v>1.82</v>
      </c>
      <c r="BR313">
        <v>1.82</v>
      </c>
      <c r="BS313">
        <v>419</v>
      </c>
      <c r="BT313">
        <v>1.7</v>
      </c>
      <c r="BU313">
        <v>22.4</v>
      </c>
      <c r="BV313">
        <v>3.89</v>
      </c>
      <c r="BX313">
        <v>185</v>
      </c>
    </row>
    <row r="314" spans="1:76" x14ac:dyDescent="0.25">
      <c r="A314" t="s">
        <v>428</v>
      </c>
      <c r="B314" t="s">
        <v>119</v>
      </c>
      <c r="C314" t="s">
        <v>403</v>
      </c>
      <c r="D314" t="s">
        <v>404</v>
      </c>
      <c r="E314" s="61">
        <v>45357</v>
      </c>
      <c r="F314" s="61">
        <v>45374</v>
      </c>
      <c r="K314">
        <v>504</v>
      </c>
      <c r="P314">
        <v>259</v>
      </c>
      <c r="Q314">
        <v>259</v>
      </c>
      <c r="S314">
        <v>11</v>
      </c>
      <c r="T314">
        <v>2.96</v>
      </c>
      <c r="V314">
        <v>7.05</v>
      </c>
      <c r="W314">
        <v>4.55</v>
      </c>
      <c r="X314">
        <v>1.72</v>
      </c>
      <c r="AA314">
        <v>30.2</v>
      </c>
      <c r="AB314">
        <v>6.62</v>
      </c>
      <c r="AD314">
        <v>4.8600000000000003</v>
      </c>
      <c r="AF314">
        <v>1.53</v>
      </c>
      <c r="AI314">
        <v>23.8</v>
      </c>
      <c r="AK314">
        <v>0.73</v>
      </c>
      <c r="AQ314">
        <v>9.2899999999999991</v>
      </c>
      <c r="AR314">
        <v>29.3</v>
      </c>
      <c r="AW314">
        <v>6.73</v>
      </c>
      <c r="AX314">
        <v>6.73</v>
      </c>
      <c r="AY314">
        <v>34.299999999999997</v>
      </c>
      <c r="BC314">
        <v>65.7</v>
      </c>
      <c r="BE314">
        <v>7.17</v>
      </c>
      <c r="BF314">
        <v>1.5</v>
      </c>
      <c r="BG314">
        <v>7.9</v>
      </c>
      <c r="BH314">
        <v>0.6</v>
      </c>
      <c r="BI314">
        <v>1.1399999999999999</v>
      </c>
      <c r="BJ314">
        <v>1.1399999999999999</v>
      </c>
      <c r="BL314">
        <v>7.27</v>
      </c>
      <c r="BM314">
        <v>0.76</v>
      </c>
      <c r="BO314">
        <v>0.72</v>
      </c>
      <c r="BP314">
        <v>1.84</v>
      </c>
      <c r="BQ314">
        <v>1.84</v>
      </c>
      <c r="BR314">
        <v>1.84</v>
      </c>
      <c r="BS314">
        <v>437</v>
      </c>
      <c r="BT314">
        <v>1.2</v>
      </c>
      <c r="BU314">
        <v>29.3</v>
      </c>
      <c r="BV314">
        <v>5.98</v>
      </c>
      <c r="BX314">
        <v>186</v>
      </c>
    </row>
    <row r="315" spans="1:76" x14ac:dyDescent="0.25">
      <c r="A315" t="s">
        <v>429</v>
      </c>
      <c r="B315" t="s">
        <v>119</v>
      </c>
      <c r="C315" t="s">
        <v>403</v>
      </c>
      <c r="D315" t="s">
        <v>404</v>
      </c>
      <c r="E315" s="61">
        <v>45357</v>
      </c>
      <c r="F315" s="61">
        <v>45374</v>
      </c>
      <c r="K315">
        <v>490</v>
      </c>
      <c r="P315">
        <v>157.5</v>
      </c>
      <c r="Q315">
        <v>157.5</v>
      </c>
      <c r="S315">
        <v>7</v>
      </c>
      <c r="T315">
        <v>2.48</v>
      </c>
      <c r="V315">
        <v>9.99</v>
      </c>
      <c r="W315">
        <v>6.38</v>
      </c>
      <c r="X315">
        <v>2.29</v>
      </c>
      <c r="AA315">
        <v>26.7</v>
      </c>
      <c r="AB315">
        <v>8.99</v>
      </c>
      <c r="AD315">
        <v>4.33</v>
      </c>
      <c r="AF315">
        <v>2.0299999999999998</v>
      </c>
      <c r="AI315">
        <v>34.5</v>
      </c>
      <c r="AK315">
        <v>0.99</v>
      </c>
      <c r="AQ315">
        <v>8.09</v>
      </c>
      <c r="AR315">
        <v>41.6</v>
      </c>
      <c r="AW315">
        <v>9.48</v>
      </c>
      <c r="AX315">
        <v>9.48</v>
      </c>
      <c r="AY315">
        <v>35.5</v>
      </c>
      <c r="BC315">
        <v>54.9</v>
      </c>
      <c r="BE315">
        <v>9.5299999999999994</v>
      </c>
      <c r="BF315">
        <v>1.7</v>
      </c>
      <c r="BG315">
        <v>13.4</v>
      </c>
      <c r="BH315">
        <v>0.5</v>
      </c>
      <c r="BI315">
        <v>1.5</v>
      </c>
      <c r="BJ315">
        <v>1.5</v>
      </c>
      <c r="BL315">
        <v>6.58</v>
      </c>
      <c r="BM315">
        <v>0.65</v>
      </c>
      <c r="BO315">
        <v>0.99</v>
      </c>
      <c r="BP315">
        <v>1.38</v>
      </c>
      <c r="BQ315">
        <v>1.38</v>
      </c>
      <c r="BR315">
        <v>1.38</v>
      </c>
      <c r="BS315">
        <v>326</v>
      </c>
      <c r="BT315">
        <v>1.3</v>
      </c>
      <c r="BU315">
        <v>42.9</v>
      </c>
      <c r="BV315">
        <v>7.03</v>
      </c>
      <c r="BX315">
        <v>160</v>
      </c>
    </row>
    <row r="316" spans="1:76" x14ac:dyDescent="0.25">
      <c r="A316" t="s">
        <v>430</v>
      </c>
      <c r="B316" t="s">
        <v>119</v>
      </c>
      <c r="C316" t="s">
        <v>403</v>
      </c>
      <c r="D316" t="s">
        <v>404</v>
      </c>
      <c r="E316" s="61">
        <v>45357</v>
      </c>
      <c r="F316" s="61">
        <v>45374</v>
      </c>
      <c r="K316">
        <v>495</v>
      </c>
      <c r="P316">
        <v>117</v>
      </c>
      <c r="Q316">
        <v>117</v>
      </c>
      <c r="S316">
        <v>7</v>
      </c>
      <c r="T316">
        <v>2.3199999999999998</v>
      </c>
      <c r="V316">
        <v>11.05</v>
      </c>
      <c r="W316">
        <v>7.13</v>
      </c>
      <c r="X316">
        <v>2.57</v>
      </c>
      <c r="AA316">
        <v>27.4</v>
      </c>
      <c r="AB316">
        <v>10.65</v>
      </c>
      <c r="AD316">
        <v>4.82</v>
      </c>
      <c r="AF316">
        <v>2.27</v>
      </c>
      <c r="AI316">
        <v>41.6</v>
      </c>
      <c r="AK316">
        <v>1.06</v>
      </c>
      <c r="AQ316">
        <v>8.9700000000000006</v>
      </c>
      <c r="AR316">
        <v>50.4</v>
      </c>
      <c r="AW316">
        <v>11.5</v>
      </c>
      <c r="AX316">
        <v>11.5</v>
      </c>
      <c r="AY316">
        <v>40.700000000000003</v>
      </c>
      <c r="BC316">
        <v>58</v>
      </c>
      <c r="BE316">
        <v>11.5</v>
      </c>
      <c r="BF316">
        <v>1.7</v>
      </c>
      <c r="BG316">
        <v>15.8</v>
      </c>
      <c r="BH316">
        <v>0.6</v>
      </c>
      <c r="BI316">
        <v>1.71</v>
      </c>
      <c r="BJ316">
        <v>1.71</v>
      </c>
      <c r="BL316">
        <v>6.47</v>
      </c>
      <c r="BM316">
        <v>0.69</v>
      </c>
      <c r="BO316">
        <v>1.02</v>
      </c>
      <c r="BP316">
        <v>1.34</v>
      </c>
      <c r="BQ316">
        <v>1.34</v>
      </c>
      <c r="BR316">
        <v>1.34</v>
      </c>
      <c r="BS316">
        <v>298</v>
      </c>
      <c r="BT316">
        <v>1.4</v>
      </c>
      <c r="BU316">
        <v>51.2</v>
      </c>
      <c r="BV316">
        <v>7.64</v>
      </c>
      <c r="BX316">
        <v>172</v>
      </c>
    </row>
    <row r="317" spans="1:76" x14ac:dyDescent="0.25">
      <c r="A317" t="s">
        <v>431</v>
      </c>
      <c r="B317" t="s">
        <v>119</v>
      </c>
      <c r="C317" t="s">
        <v>403</v>
      </c>
      <c r="D317" t="s">
        <v>404</v>
      </c>
      <c r="E317" s="61">
        <v>45357</v>
      </c>
      <c r="F317" s="61">
        <v>45374</v>
      </c>
      <c r="K317">
        <v>326</v>
      </c>
      <c r="P317">
        <v>50.5</v>
      </c>
      <c r="Q317">
        <v>50.5</v>
      </c>
      <c r="S317">
        <v>6</v>
      </c>
      <c r="T317">
        <v>2.16</v>
      </c>
      <c r="V317">
        <v>12.1</v>
      </c>
      <c r="W317">
        <v>7.3</v>
      </c>
      <c r="X317">
        <v>2.98</v>
      </c>
      <c r="AA317">
        <v>25.7</v>
      </c>
      <c r="AB317">
        <v>12</v>
      </c>
      <c r="AD317">
        <v>4.45</v>
      </c>
      <c r="AF317">
        <v>2.4300000000000002</v>
      </c>
      <c r="AI317">
        <v>49.8</v>
      </c>
      <c r="AK317">
        <v>1.02</v>
      </c>
      <c r="AQ317">
        <v>7.91</v>
      </c>
      <c r="AR317">
        <v>56.9</v>
      </c>
      <c r="AW317">
        <v>13.4</v>
      </c>
      <c r="AX317">
        <v>13.4</v>
      </c>
      <c r="AY317">
        <v>51.4</v>
      </c>
      <c r="BC317">
        <v>55.2</v>
      </c>
      <c r="BE317">
        <v>11.8</v>
      </c>
      <c r="BF317">
        <v>1.6</v>
      </c>
      <c r="BG317">
        <v>18.8</v>
      </c>
      <c r="BH317">
        <v>0.5</v>
      </c>
      <c r="BI317">
        <v>1.8</v>
      </c>
      <c r="BJ317">
        <v>1.8</v>
      </c>
      <c r="BL317">
        <v>5.97</v>
      </c>
      <c r="BM317">
        <v>0.65</v>
      </c>
      <c r="BO317">
        <v>1.06</v>
      </c>
      <c r="BP317">
        <v>1.22</v>
      </c>
      <c r="BQ317">
        <v>1.22</v>
      </c>
      <c r="BR317">
        <v>1.22</v>
      </c>
      <c r="BS317">
        <v>290</v>
      </c>
      <c r="BT317">
        <v>1.9</v>
      </c>
      <c r="BU317">
        <v>55.7</v>
      </c>
      <c r="BV317">
        <v>7.61</v>
      </c>
      <c r="BX317">
        <v>165</v>
      </c>
    </row>
    <row r="318" spans="1:76" x14ac:dyDescent="0.25">
      <c r="A318" t="s">
        <v>432</v>
      </c>
      <c r="B318" t="s">
        <v>119</v>
      </c>
      <c r="C318" t="s">
        <v>403</v>
      </c>
      <c r="D318" t="s">
        <v>404</v>
      </c>
      <c r="E318" s="61">
        <v>45357</v>
      </c>
      <c r="F318" s="61">
        <v>45374</v>
      </c>
      <c r="K318">
        <v>269</v>
      </c>
      <c r="P318">
        <v>39.200000000000003</v>
      </c>
      <c r="Q318">
        <v>39.200000000000003</v>
      </c>
      <c r="S318">
        <v>11</v>
      </c>
      <c r="T318">
        <v>2.44</v>
      </c>
      <c r="V318">
        <v>15.55</v>
      </c>
      <c r="W318">
        <v>9.35</v>
      </c>
      <c r="X318">
        <v>3.95</v>
      </c>
      <c r="AA318">
        <v>30.9</v>
      </c>
      <c r="AB318">
        <v>16.7</v>
      </c>
      <c r="AD318">
        <v>4.5199999999999996</v>
      </c>
      <c r="AF318">
        <v>3.06</v>
      </c>
      <c r="AI318">
        <v>76.2</v>
      </c>
      <c r="AK318">
        <v>1.1200000000000001</v>
      </c>
      <c r="AQ318">
        <v>7.8</v>
      </c>
      <c r="AR318">
        <v>83</v>
      </c>
      <c r="AW318">
        <v>20</v>
      </c>
      <c r="AX318">
        <v>20</v>
      </c>
      <c r="AY318">
        <v>51.4</v>
      </c>
      <c r="BC318">
        <v>55</v>
      </c>
      <c r="BE318">
        <v>17.2</v>
      </c>
      <c r="BF318">
        <v>2</v>
      </c>
      <c r="BG318">
        <v>23.7</v>
      </c>
      <c r="BH318">
        <v>0.5</v>
      </c>
      <c r="BI318">
        <v>2.52</v>
      </c>
      <c r="BJ318">
        <v>2.52</v>
      </c>
      <c r="BL318">
        <v>5.87</v>
      </c>
      <c r="BM318">
        <v>0.62</v>
      </c>
      <c r="BO318">
        <v>1.3</v>
      </c>
      <c r="BP318">
        <v>1.33</v>
      </c>
      <c r="BQ318">
        <v>1.33</v>
      </c>
      <c r="BR318">
        <v>1.33</v>
      </c>
      <c r="BS318">
        <v>336</v>
      </c>
      <c r="BT318">
        <v>1.4</v>
      </c>
      <c r="BU318">
        <v>75.3</v>
      </c>
      <c r="BV318">
        <v>8.64</v>
      </c>
      <c r="BX318">
        <v>166</v>
      </c>
    </row>
    <row r="319" spans="1:76" x14ac:dyDescent="0.25">
      <c r="A319" t="s">
        <v>433</v>
      </c>
      <c r="B319" t="s">
        <v>119</v>
      </c>
      <c r="C319" t="s">
        <v>403</v>
      </c>
      <c r="D319" t="s">
        <v>404</v>
      </c>
      <c r="E319" s="61">
        <v>45357</v>
      </c>
      <c r="F319" s="61">
        <v>45374</v>
      </c>
      <c r="K319">
        <v>289</v>
      </c>
      <c r="P319">
        <v>39.1</v>
      </c>
      <c r="Q319">
        <v>39.1</v>
      </c>
      <c r="S319">
        <v>10</v>
      </c>
      <c r="T319">
        <v>2.46</v>
      </c>
      <c r="V319">
        <v>12.2</v>
      </c>
      <c r="W319">
        <v>7.31</v>
      </c>
      <c r="X319">
        <v>3.12</v>
      </c>
      <c r="AA319">
        <v>29.3</v>
      </c>
      <c r="AB319">
        <v>13.05</v>
      </c>
      <c r="AD319">
        <v>4.79</v>
      </c>
      <c r="AF319">
        <v>2.5099999999999998</v>
      </c>
      <c r="AI319">
        <v>58.9</v>
      </c>
      <c r="AK319">
        <v>0.99</v>
      </c>
      <c r="AQ319">
        <v>8.07</v>
      </c>
      <c r="AR319">
        <v>62.3</v>
      </c>
      <c r="AW319">
        <v>14.6</v>
      </c>
      <c r="AX319">
        <v>14.6</v>
      </c>
      <c r="AY319">
        <v>57.3</v>
      </c>
      <c r="BC319">
        <v>52.2</v>
      </c>
      <c r="BE319">
        <v>12.3</v>
      </c>
      <c r="BF319">
        <v>1.9</v>
      </c>
      <c r="BG319">
        <v>23.2</v>
      </c>
      <c r="BH319">
        <v>0.6</v>
      </c>
      <c r="BI319">
        <v>1.96</v>
      </c>
      <c r="BJ319">
        <v>1.96</v>
      </c>
      <c r="BL319">
        <v>6</v>
      </c>
      <c r="BM319">
        <v>0.64</v>
      </c>
      <c r="BO319">
        <v>1.06</v>
      </c>
      <c r="BP319">
        <v>1.1200000000000001</v>
      </c>
      <c r="BQ319">
        <v>1.1200000000000001</v>
      </c>
      <c r="BR319">
        <v>1.1200000000000001</v>
      </c>
      <c r="BS319">
        <v>290</v>
      </c>
      <c r="BT319">
        <v>1.2</v>
      </c>
      <c r="BU319">
        <v>63.3</v>
      </c>
      <c r="BV319">
        <v>7.37</v>
      </c>
      <c r="BX319">
        <v>173</v>
      </c>
    </row>
    <row r="320" spans="1:76" x14ac:dyDescent="0.25">
      <c r="A320" t="s">
        <v>434</v>
      </c>
      <c r="B320" t="s">
        <v>119</v>
      </c>
      <c r="C320" t="s">
        <v>403</v>
      </c>
      <c r="D320" t="s">
        <v>404</v>
      </c>
      <c r="E320" s="61">
        <v>45357</v>
      </c>
      <c r="F320" s="61">
        <v>45374</v>
      </c>
      <c r="K320">
        <v>557</v>
      </c>
      <c r="P320">
        <v>55</v>
      </c>
      <c r="Q320">
        <v>55</v>
      </c>
      <c r="S320">
        <v>7</v>
      </c>
      <c r="T320">
        <v>2.61</v>
      </c>
      <c r="V320">
        <v>28.5</v>
      </c>
      <c r="W320">
        <v>17.2</v>
      </c>
      <c r="X320">
        <v>6.85</v>
      </c>
      <c r="AA320">
        <v>26.4</v>
      </c>
      <c r="AB320">
        <v>29.8</v>
      </c>
      <c r="AD320">
        <v>4.16</v>
      </c>
      <c r="AF320">
        <v>6.06</v>
      </c>
      <c r="AI320">
        <v>117.5</v>
      </c>
      <c r="AK320">
        <v>2.27</v>
      </c>
      <c r="AQ320">
        <v>7.36</v>
      </c>
      <c r="AR320">
        <v>120</v>
      </c>
      <c r="AW320">
        <v>28.4</v>
      </c>
      <c r="AX320">
        <v>28.4</v>
      </c>
      <c r="AY320">
        <v>56.4</v>
      </c>
      <c r="BC320">
        <v>47.1</v>
      </c>
      <c r="BE320">
        <v>26.8</v>
      </c>
      <c r="BF320">
        <v>1.6</v>
      </c>
      <c r="BG320">
        <v>26.7</v>
      </c>
      <c r="BH320">
        <v>0.5</v>
      </c>
      <c r="BI320">
        <v>4.55</v>
      </c>
      <c r="BJ320">
        <v>4.55</v>
      </c>
      <c r="BL320">
        <v>5.51</v>
      </c>
      <c r="BM320">
        <v>0.6</v>
      </c>
      <c r="BO320">
        <v>2.5</v>
      </c>
      <c r="BP320">
        <v>1.89</v>
      </c>
      <c r="BQ320">
        <v>1.89</v>
      </c>
      <c r="BR320">
        <v>1.89</v>
      </c>
      <c r="BS320">
        <v>404</v>
      </c>
      <c r="BT320">
        <v>1.6</v>
      </c>
      <c r="BU320">
        <v>148</v>
      </c>
      <c r="BV320">
        <v>16.149999999999999</v>
      </c>
      <c r="BX320">
        <v>155</v>
      </c>
    </row>
    <row r="321" spans="1:76" x14ac:dyDescent="0.25">
      <c r="A321" t="s">
        <v>435</v>
      </c>
      <c r="B321" t="s">
        <v>119</v>
      </c>
      <c r="C321" t="s">
        <v>403</v>
      </c>
      <c r="D321" t="s">
        <v>404</v>
      </c>
      <c r="E321" s="61">
        <v>45357</v>
      </c>
      <c r="F321" s="61">
        <v>45374</v>
      </c>
      <c r="K321">
        <v>505</v>
      </c>
      <c r="P321">
        <v>52.7</v>
      </c>
      <c r="Q321">
        <v>52.7</v>
      </c>
      <c r="S321">
        <v>13</v>
      </c>
      <c r="T321">
        <v>2.57</v>
      </c>
      <c r="V321">
        <v>30</v>
      </c>
      <c r="W321">
        <v>18.149999999999999</v>
      </c>
      <c r="X321">
        <v>7</v>
      </c>
      <c r="AA321">
        <v>27.8</v>
      </c>
      <c r="AB321">
        <v>31.5</v>
      </c>
      <c r="AD321">
        <v>4.21</v>
      </c>
      <c r="AF321">
        <v>6.24</v>
      </c>
      <c r="AI321">
        <v>118</v>
      </c>
      <c r="AK321">
        <v>2.3199999999999998</v>
      </c>
      <c r="AQ321">
        <v>7.68</v>
      </c>
      <c r="AR321">
        <v>126</v>
      </c>
      <c r="AW321">
        <v>29.4</v>
      </c>
      <c r="AX321">
        <v>29.4</v>
      </c>
      <c r="AY321">
        <v>60.4</v>
      </c>
      <c r="BC321">
        <v>44.3</v>
      </c>
      <c r="BE321">
        <v>27.4</v>
      </c>
      <c r="BF321">
        <v>1.7</v>
      </c>
      <c r="BG321">
        <v>32.1</v>
      </c>
      <c r="BH321">
        <v>0.5</v>
      </c>
      <c r="BI321">
        <v>4.88</v>
      </c>
      <c r="BJ321">
        <v>4.88</v>
      </c>
      <c r="BL321">
        <v>5.87</v>
      </c>
      <c r="BM321">
        <v>0.56999999999999995</v>
      </c>
      <c r="BO321">
        <v>2.58</v>
      </c>
      <c r="BP321">
        <v>1.88</v>
      </c>
      <c r="BQ321">
        <v>1.88</v>
      </c>
      <c r="BR321">
        <v>1.88</v>
      </c>
      <c r="BS321">
        <v>371</v>
      </c>
      <c r="BT321">
        <v>2</v>
      </c>
      <c r="BU321">
        <v>161</v>
      </c>
      <c r="BV321">
        <v>17.55</v>
      </c>
      <c r="BX321">
        <v>162</v>
      </c>
    </row>
    <row r="322" spans="1:76" x14ac:dyDescent="0.25">
      <c r="A322" t="s">
        <v>436</v>
      </c>
      <c r="B322" t="s">
        <v>119</v>
      </c>
      <c r="C322" t="s">
        <v>403</v>
      </c>
      <c r="D322" t="s">
        <v>404</v>
      </c>
      <c r="E322" s="61">
        <v>45357</v>
      </c>
      <c r="F322" s="61">
        <v>45374</v>
      </c>
      <c r="K322">
        <v>398</v>
      </c>
      <c r="P322">
        <v>39.299999999999997</v>
      </c>
      <c r="Q322">
        <v>39.299999999999997</v>
      </c>
      <c r="S322">
        <v>9</v>
      </c>
      <c r="T322">
        <v>2.64</v>
      </c>
      <c r="V322">
        <v>15.1</v>
      </c>
      <c r="W322">
        <v>10.050000000000001</v>
      </c>
      <c r="X322">
        <v>3.35</v>
      </c>
      <c r="AA322">
        <v>25.8</v>
      </c>
      <c r="AB322">
        <v>15.6</v>
      </c>
      <c r="AD322">
        <v>4.72</v>
      </c>
      <c r="AF322">
        <v>3.38</v>
      </c>
      <c r="AI322">
        <v>61.9</v>
      </c>
      <c r="AK322">
        <v>1.28</v>
      </c>
      <c r="AQ322">
        <v>8.2899999999999991</v>
      </c>
      <c r="AR322">
        <v>59.5</v>
      </c>
      <c r="AW322">
        <v>13.45</v>
      </c>
      <c r="AX322">
        <v>13.45</v>
      </c>
      <c r="AY322">
        <v>81.3</v>
      </c>
      <c r="BC322">
        <v>52.4</v>
      </c>
      <c r="BE322">
        <v>12.55</v>
      </c>
      <c r="BF322">
        <v>1.9</v>
      </c>
      <c r="BG322">
        <v>32.5</v>
      </c>
      <c r="BH322">
        <v>0.6</v>
      </c>
      <c r="BI322">
        <v>2.27</v>
      </c>
      <c r="BJ322">
        <v>2.27</v>
      </c>
      <c r="BL322">
        <v>6.23</v>
      </c>
      <c r="BM322">
        <v>0.64</v>
      </c>
      <c r="BO322">
        <v>1.43</v>
      </c>
      <c r="BP322">
        <v>1.72</v>
      </c>
      <c r="BQ322">
        <v>1.72</v>
      </c>
      <c r="BR322">
        <v>1.72</v>
      </c>
      <c r="BS322">
        <v>364</v>
      </c>
      <c r="BT322">
        <v>1.8</v>
      </c>
      <c r="BU322">
        <v>86.3</v>
      </c>
      <c r="BV322">
        <v>9.6999999999999993</v>
      </c>
      <c r="BX322">
        <v>174</v>
      </c>
    </row>
    <row r="323" spans="1:76" x14ac:dyDescent="0.25">
      <c r="A323" t="s">
        <v>437</v>
      </c>
      <c r="B323" t="s">
        <v>119</v>
      </c>
      <c r="C323" t="s">
        <v>403</v>
      </c>
      <c r="D323" t="s">
        <v>404</v>
      </c>
      <c r="E323" s="61">
        <v>45357</v>
      </c>
      <c r="F323" s="61">
        <v>45374</v>
      </c>
      <c r="K323">
        <v>410</v>
      </c>
      <c r="P323">
        <v>42</v>
      </c>
      <c r="Q323">
        <v>42</v>
      </c>
      <c r="S323">
        <v>6</v>
      </c>
      <c r="T323">
        <v>2.21</v>
      </c>
      <c r="V323">
        <v>9.2200000000000006</v>
      </c>
      <c r="W323">
        <v>6.18</v>
      </c>
      <c r="X323">
        <v>2.0499999999999998</v>
      </c>
      <c r="AA323">
        <v>24.5</v>
      </c>
      <c r="AB323">
        <v>9.33</v>
      </c>
      <c r="AD323">
        <v>4.62</v>
      </c>
      <c r="AF323">
        <v>1.92</v>
      </c>
      <c r="AI323">
        <v>40.4</v>
      </c>
      <c r="AK323">
        <v>0.8</v>
      </c>
      <c r="AQ323">
        <v>8.48</v>
      </c>
      <c r="AR323">
        <v>37.200000000000003</v>
      </c>
      <c r="AW323">
        <v>8.5500000000000007</v>
      </c>
      <c r="AX323">
        <v>8.5500000000000007</v>
      </c>
      <c r="AY323">
        <v>74.5</v>
      </c>
      <c r="BC323">
        <v>51.7</v>
      </c>
      <c r="BE323">
        <v>8.2100000000000009</v>
      </c>
      <c r="BF323">
        <v>1.6</v>
      </c>
      <c r="BG323">
        <v>60.5</v>
      </c>
      <c r="BH323">
        <v>0.6</v>
      </c>
      <c r="BI323">
        <v>1.52</v>
      </c>
      <c r="BJ323">
        <v>1.52</v>
      </c>
      <c r="BL323">
        <v>6.05</v>
      </c>
      <c r="BM323">
        <v>0.65</v>
      </c>
      <c r="BO323">
        <v>0.82</v>
      </c>
      <c r="BP323">
        <v>1.59</v>
      </c>
      <c r="BQ323">
        <v>1.59</v>
      </c>
      <c r="BR323">
        <v>1.59</v>
      </c>
      <c r="BS323">
        <v>333</v>
      </c>
      <c r="BT323">
        <v>1.6</v>
      </c>
      <c r="BU323">
        <v>57.6</v>
      </c>
      <c r="BV323">
        <v>5.71</v>
      </c>
      <c r="BX323">
        <v>167</v>
      </c>
    </row>
    <row r="324" spans="1:76" x14ac:dyDescent="0.25">
      <c r="A324" t="s">
        <v>438</v>
      </c>
      <c r="B324" t="s">
        <v>119</v>
      </c>
      <c r="C324" t="s">
        <v>403</v>
      </c>
      <c r="D324" t="s">
        <v>404</v>
      </c>
      <c r="E324" s="61">
        <v>45357</v>
      </c>
      <c r="F324" s="61">
        <v>45374</v>
      </c>
      <c r="K324">
        <v>454</v>
      </c>
      <c r="P324">
        <v>38.299999999999997</v>
      </c>
      <c r="Q324">
        <v>38.299999999999997</v>
      </c>
      <c r="S324">
        <v>6</v>
      </c>
      <c r="T324">
        <v>2.04</v>
      </c>
      <c r="V324">
        <v>7.28</v>
      </c>
      <c r="W324">
        <v>4.5999999999999996</v>
      </c>
      <c r="X324">
        <v>1.49</v>
      </c>
      <c r="AA324">
        <v>23.2</v>
      </c>
      <c r="AB324">
        <v>7.59</v>
      </c>
      <c r="AD324">
        <v>4.2699999999999996</v>
      </c>
      <c r="AF324">
        <v>1.56</v>
      </c>
      <c r="AI324">
        <v>31.1</v>
      </c>
      <c r="AK324">
        <v>0.69</v>
      </c>
      <c r="AQ324">
        <v>8.1199999999999992</v>
      </c>
      <c r="AR324">
        <v>29.7</v>
      </c>
      <c r="AW324">
        <v>6.69</v>
      </c>
      <c r="AX324">
        <v>6.69</v>
      </c>
      <c r="AY324">
        <v>61</v>
      </c>
      <c r="BC324">
        <v>44.2</v>
      </c>
      <c r="BE324">
        <v>6.13</v>
      </c>
      <c r="BF324">
        <v>1.4</v>
      </c>
      <c r="BG324">
        <v>91.8</v>
      </c>
      <c r="BH324">
        <v>0.5</v>
      </c>
      <c r="BI324">
        <v>1.1599999999999999</v>
      </c>
      <c r="BJ324">
        <v>1.1599999999999999</v>
      </c>
      <c r="BL324">
        <v>5.54</v>
      </c>
      <c r="BM324">
        <v>0.56999999999999995</v>
      </c>
      <c r="BO324">
        <v>0.65</v>
      </c>
      <c r="BP324">
        <v>1.54</v>
      </c>
      <c r="BQ324">
        <v>1.54</v>
      </c>
      <c r="BR324">
        <v>1.54</v>
      </c>
      <c r="BS324">
        <v>312</v>
      </c>
      <c r="BT324">
        <v>2.2000000000000002</v>
      </c>
      <c r="BU324">
        <v>43</v>
      </c>
      <c r="BV324">
        <v>4.37</v>
      </c>
      <c r="BX324">
        <v>157</v>
      </c>
    </row>
    <row r="325" spans="1:76" x14ac:dyDescent="0.25">
      <c r="A325" t="s">
        <v>439</v>
      </c>
      <c r="B325" t="s">
        <v>119</v>
      </c>
      <c r="C325" t="s">
        <v>403</v>
      </c>
      <c r="D325" t="s">
        <v>404</v>
      </c>
      <c r="E325" s="61">
        <v>45357</v>
      </c>
      <c r="F325" s="61">
        <v>45374</v>
      </c>
      <c r="K325">
        <v>368</v>
      </c>
      <c r="P325">
        <v>41.3</v>
      </c>
      <c r="Q325">
        <v>41.3</v>
      </c>
      <c r="S325">
        <v>6</v>
      </c>
      <c r="T325">
        <v>2.04</v>
      </c>
      <c r="V325">
        <v>8.1300000000000008</v>
      </c>
      <c r="W325">
        <v>5.51</v>
      </c>
      <c r="X325">
        <v>1.66</v>
      </c>
      <c r="AA325">
        <v>25.1</v>
      </c>
      <c r="AB325">
        <v>8.07</v>
      </c>
      <c r="AD325">
        <v>4.37</v>
      </c>
      <c r="AF325">
        <v>1.88</v>
      </c>
      <c r="AI325">
        <v>30.6</v>
      </c>
      <c r="AK325">
        <v>0.82</v>
      </c>
      <c r="AQ325">
        <v>7.92</v>
      </c>
      <c r="AR325">
        <v>31</v>
      </c>
      <c r="AW325">
        <v>7.08</v>
      </c>
      <c r="AX325">
        <v>7.08</v>
      </c>
      <c r="AY325">
        <v>65.900000000000006</v>
      </c>
      <c r="BC325">
        <v>43.2</v>
      </c>
      <c r="BE325">
        <v>6.45</v>
      </c>
      <c r="BF325">
        <v>1.9</v>
      </c>
      <c r="BG325">
        <v>111.5</v>
      </c>
      <c r="BH325">
        <v>0.5</v>
      </c>
      <c r="BI325">
        <v>1.32</v>
      </c>
      <c r="BJ325">
        <v>1.32</v>
      </c>
      <c r="BL325">
        <v>5.82</v>
      </c>
      <c r="BM325">
        <v>0.6</v>
      </c>
      <c r="BO325">
        <v>0.86</v>
      </c>
      <c r="BP325">
        <v>1.58</v>
      </c>
      <c r="BQ325">
        <v>1.58</v>
      </c>
      <c r="BR325">
        <v>1.58</v>
      </c>
      <c r="BS325">
        <v>311</v>
      </c>
      <c r="BT325">
        <v>1.7</v>
      </c>
      <c r="BU325">
        <v>50.5</v>
      </c>
      <c r="BV325">
        <v>5.55</v>
      </c>
      <c r="BX325">
        <v>155</v>
      </c>
    </row>
    <row r="326" spans="1:76" x14ac:dyDescent="0.25">
      <c r="A326" t="s">
        <v>440</v>
      </c>
      <c r="B326" t="s">
        <v>119</v>
      </c>
      <c r="C326" t="s">
        <v>403</v>
      </c>
      <c r="D326" t="s">
        <v>404</v>
      </c>
      <c r="E326" s="61">
        <v>45357</v>
      </c>
      <c r="F326" s="61">
        <v>45374</v>
      </c>
      <c r="K326">
        <v>381</v>
      </c>
      <c r="P326">
        <v>45.4</v>
      </c>
      <c r="Q326">
        <v>45.4</v>
      </c>
      <c r="S326">
        <v>6</v>
      </c>
      <c r="T326">
        <v>2.06</v>
      </c>
      <c r="V326">
        <v>7.28</v>
      </c>
      <c r="W326">
        <v>4.97</v>
      </c>
      <c r="X326">
        <v>1.72</v>
      </c>
      <c r="AA326">
        <v>27.2</v>
      </c>
      <c r="AB326">
        <v>7.3</v>
      </c>
      <c r="AD326">
        <v>4.4400000000000004</v>
      </c>
      <c r="AF326">
        <v>1.6</v>
      </c>
      <c r="AI326">
        <v>28.1</v>
      </c>
      <c r="AK326">
        <v>0.65</v>
      </c>
      <c r="AQ326">
        <v>8.44</v>
      </c>
      <c r="AR326">
        <v>28.1</v>
      </c>
      <c r="AW326">
        <v>6.56</v>
      </c>
      <c r="AX326">
        <v>6.56</v>
      </c>
      <c r="AY326">
        <v>70.599999999999994</v>
      </c>
      <c r="BC326">
        <v>43.8</v>
      </c>
      <c r="BE326">
        <v>6.34</v>
      </c>
      <c r="BF326">
        <v>1.7</v>
      </c>
      <c r="BG326">
        <v>131.5</v>
      </c>
      <c r="BH326">
        <v>0.6</v>
      </c>
      <c r="BI326">
        <v>1.1000000000000001</v>
      </c>
      <c r="BJ326">
        <v>1.1000000000000001</v>
      </c>
      <c r="BL326">
        <v>6.44</v>
      </c>
      <c r="BM326">
        <v>0.64</v>
      </c>
      <c r="BO326">
        <v>0.7</v>
      </c>
      <c r="BP326">
        <v>1.81</v>
      </c>
      <c r="BQ326">
        <v>1.81</v>
      </c>
      <c r="BR326">
        <v>1.81</v>
      </c>
      <c r="BS326">
        <v>339</v>
      </c>
      <c r="BT326">
        <v>1.8</v>
      </c>
      <c r="BU326">
        <v>43.4</v>
      </c>
      <c r="BV326">
        <v>4.79</v>
      </c>
      <c r="BX326">
        <v>169</v>
      </c>
    </row>
    <row r="327" spans="1:76" x14ac:dyDescent="0.25">
      <c r="A327" t="s">
        <v>441</v>
      </c>
      <c r="B327" t="s">
        <v>119</v>
      </c>
      <c r="C327" t="s">
        <v>403</v>
      </c>
      <c r="D327" t="s">
        <v>404</v>
      </c>
      <c r="E327" s="61">
        <v>45357</v>
      </c>
      <c r="F327" s="61">
        <v>45374</v>
      </c>
      <c r="K327">
        <v>343</v>
      </c>
      <c r="P327">
        <v>40.200000000000003</v>
      </c>
      <c r="Q327">
        <v>40.200000000000003</v>
      </c>
      <c r="S327">
        <v>7</v>
      </c>
      <c r="T327">
        <v>2.0299999999999998</v>
      </c>
      <c r="V327">
        <v>6.85</v>
      </c>
      <c r="W327">
        <v>4.34</v>
      </c>
      <c r="X327">
        <v>1.36</v>
      </c>
      <c r="AA327">
        <v>24.4</v>
      </c>
      <c r="AB327">
        <v>6.28</v>
      </c>
      <c r="AD327">
        <v>3.89</v>
      </c>
      <c r="AF327">
        <v>1.51</v>
      </c>
      <c r="AI327">
        <v>22.5</v>
      </c>
      <c r="AK327">
        <v>0.66</v>
      </c>
      <c r="AQ327">
        <v>7.41</v>
      </c>
      <c r="AR327">
        <v>23.8</v>
      </c>
      <c r="AW327">
        <v>5.38</v>
      </c>
      <c r="AX327">
        <v>5.38</v>
      </c>
      <c r="AY327">
        <v>64.7</v>
      </c>
      <c r="BC327">
        <v>39</v>
      </c>
      <c r="BE327">
        <v>5.32</v>
      </c>
      <c r="BF327">
        <v>1.5</v>
      </c>
      <c r="BG327">
        <v>154</v>
      </c>
      <c r="BH327">
        <v>0.5</v>
      </c>
      <c r="BI327">
        <v>1.06</v>
      </c>
      <c r="BJ327">
        <v>1.06</v>
      </c>
      <c r="BL327">
        <v>5.67</v>
      </c>
      <c r="BM327">
        <v>0.56000000000000005</v>
      </c>
      <c r="BO327">
        <v>0.69</v>
      </c>
      <c r="BP327">
        <v>1.66</v>
      </c>
      <c r="BQ327">
        <v>1.66</v>
      </c>
      <c r="BR327">
        <v>1.66</v>
      </c>
      <c r="BS327">
        <v>334</v>
      </c>
      <c r="BT327">
        <v>1.6</v>
      </c>
      <c r="BU327">
        <v>39.799999999999997</v>
      </c>
      <c r="BV327">
        <v>4.75</v>
      </c>
      <c r="BX327">
        <v>154</v>
      </c>
    </row>
    <row r="328" spans="1:76" x14ac:dyDescent="0.25">
      <c r="A328" t="s">
        <v>442</v>
      </c>
      <c r="B328" t="s">
        <v>119</v>
      </c>
      <c r="C328" t="s">
        <v>403</v>
      </c>
      <c r="D328" t="s">
        <v>404</v>
      </c>
      <c r="E328" s="61">
        <v>45357</v>
      </c>
      <c r="F328" s="61">
        <v>45374</v>
      </c>
      <c r="K328">
        <v>282</v>
      </c>
      <c r="P328">
        <v>34.799999999999997</v>
      </c>
      <c r="Q328">
        <v>34.799999999999997</v>
      </c>
      <c r="S328">
        <v>7</v>
      </c>
      <c r="T328">
        <v>1.92</v>
      </c>
      <c r="V328">
        <v>5.4</v>
      </c>
      <c r="W328">
        <v>3.79</v>
      </c>
      <c r="X328">
        <v>1.08</v>
      </c>
      <c r="AA328">
        <v>21</v>
      </c>
      <c r="AB328">
        <v>5.0599999999999996</v>
      </c>
      <c r="AD328">
        <v>3.41</v>
      </c>
      <c r="AF328">
        <v>1.18</v>
      </c>
      <c r="AI328">
        <v>17.2</v>
      </c>
      <c r="AK328">
        <v>0.53</v>
      </c>
      <c r="AQ328">
        <v>6.64</v>
      </c>
      <c r="AR328">
        <v>18.7</v>
      </c>
      <c r="AW328">
        <v>4.3</v>
      </c>
      <c r="AX328">
        <v>4.3</v>
      </c>
      <c r="AY328">
        <v>50.4</v>
      </c>
      <c r="BC328">
        <v>34.6</v>
      </c>
      <c r="BE328">
        <v>4.33</v>
      </c>
      <c r="BF328">
        <v>1.4</v>
      </c>
      <c r="BG328">
        <v>152</v>
      </c>
      <c r="BH328">
        <v>0.4</v>
      </c>
      <c r="BI328">
        <v>0.86</v>
      </c>
      <c r="BJ328">
        <v>0.86</v>
      </c>
      <c r="BL328">
        <v>4.6399999999999997</v>
      </c>
      <c r="BM328">
        <v>0.53</v>
      </c>
      <c r="BO328">
        <v>0.49</v>
      </c>
      <c r="BP328">
        <v>1.21</v>
      </c>
      <c r="BQ328">
        <v>1.21</v>
      </c>
      <c r="BR328">
        <v>1.21</v>
      </c>
      <c r="BS328">
        <v>265</v>
      </c>
      <c r="BT328">
        <v>1.8</v>
      </c>
      <c r="BU328">
        <v>32.299999999999997</v>
      </c>
      <c r="BV328">
        <v>3.51</v>
      </c>
      <c r="BX328">
        <v>128</v>
      </c>
    </row>
    <row r="329" spans="1:76" x14ac:dyDescent="0.25">
      <c r="A329" t="s">
        <v>443</v>
      </c>
      <c r="B329" t="s">
        <v>119</v>
      </c>
      <c r="C329" t="s">
        <v>403</v>
      </c>
      <c r="D329" t="s">
        <v>404</v>
      </c>
      <c r="E329" s="61">
        <v>45357</v>
      </c>
      <c r="F329" s="61">
        <v>45374</v>
      </c>
      <c r="K329">
        <v>285</v>
      </c>
      <c r="P329">
        <v>34.700000000000003</v>
      </c>
      <c r="Q329">
        <v>34.700000000000003</v>
      </c>
      <c r="S329">
        <v>10</v>
      </c>
      <c r="T329">
        <v>1.6</v>
      </c>
      <c r="V329">
        <v>5.36</v>
      </c>
      <c r="W329">
        <v>3.38</v>
      </c>
      <c r="X329">
        <v>1.23</v>
      </c>
      <c r="AA329">
        <v>20.9</v>
      </c>
      <c r="AB329">
        <v>5</v>
      </c>
      <c r="AD329">
        <v>3.65</v>
      </c>
      <c r="AF329">
        <v>1.1399999999999999</v>
      </c>
      <c r="AI329">
        <v>17.2</v>
      </c>
      <c r="AK329">
        <v>0.56000000000000005</v>
      </c>
      <c r="AQ329">
        <v>6.76</v>
      </c>
      <c r="AR329">
        <v>18.399999999999999</v>
      </c>
      <c r="AW329">
        <v>4.42</v>
      </c>
      <c r="AX329">
        <v>4.42</v>
      </c>
      <c r="AY329">
        <v>49.7</v>
      </c>
      <c r="BC329">
        <v>45.6</v>
      </c>
      <c r="BE329">
        <v>4.2699999999999996</v>
      </c>
      <c r="BF329">
        <v>1.3</v>
      </c>
      <c r="BG329">
        <v>151.5</v>
      </c>
      <c r="BH329">
        <v>0.5</v>
      </c>
      <c r="BI329">
        <v>0.83</v>
      </c>
      <c r="BJ329">
        <v>0.83</v>
      </c>
      <c r="BL329">
        <v>4.7699999999999996</v>
      </c>
      <c r="BM329">
        <v>0.56000000000000005</v>
      </c>
      <c r="BO329">
        <v>0.48</v>
      </c>
      <c r="BP329">
        <v>1.26</v>
      </c>
      <c r="BQ329">
        <v>1.26</v>
      </c>
      <c r="BR329">
        <v>1.26</v>
      </c>
      <c r="BS329">
        <v>286</v>
      </c>
      <c r="BT329">
        <v>3.4</v>
      </c>
      <c r="BU329">
        <v>30.7</v>
      </c>
      <c r="BV329">
        <v>3.4</v>
      </c>
      <c r="BX329">
        <v>135</v>
      </c>
    </row>
    <row r="330" spans="1:76" x14ac:dyDescent="0.25">
      <c r="A330" t="s">
        <v>444</v>
      </c>
      <c r="B330" t="s">
        <v>119</v>
      </c>
      <c r="C330" t="s">
        <v>403</v>
      </c>
      <c r="D330" t="s">
        <v>404</v>
      </c>
      <c r="E330" s="61">
        <v>45357</v>
      </c>
      <c r="F330" s="61">
        <v>45374</v>
      </c>
      <c r="K330">
        <v>267</v>
      </c>
      <c r="P330">
        <v>35.299999999999997</v>
      </c>
      <c r="Q330">
        <v>35.299999999999997</v>
      </c>
      <c r="S330">
        <v>7</v>
      </c>
      <c r="T330">
        <v>1.8</v>
      </c>
      <c r="V330">
        <v>5.36</v>
      </c>
      <c r="W330">
        <v>3.93</v>
      </c>
      <c r="X330">
        <v>1.2</v>
      </c>
      <c r="AA330">
        <v>21.5</v>
      </c>
      <c r="AB330">
        <v>5.23</v>
      </c>
      <c r="AD330">
        <v>3.44</v>
      </c>
      <c r="AF330">
        <v>1.19</v>
      </c>
      <c r="AI330">
        <v>17</v>
      </c>
      <c r="AK330">
        <v>0.52</v>
      </c>
      <c r="AQ330">
        <v>7.08</v>
      </c>
      <c r="AR330">
        <v>19.399999999999999</v>
      </c>
      <c r="AW330">
        <v>4.25</v>
      </c>
      <c r="AX330">
        <v>4.25</v>
      </c>
      <c r="AY330">
        <v>49.2</v>
      </c>
      <c r="BC330">
        <v>40.200000000000003</v>
      </c>
      <c r="BE330">
        <v>4.2699999999999996</v>
      </c>
      <c r="BF330">
        <v>1.4</v>
      </c>
      <c r="BG330">
        <v>156</v>
      </c>
      <c r="BH330">
        <v>0.4</v>
      </c>
      <c r="BI330">
        <v>0.84</v>
      </c>
      <c r="BJ330">
        <v>0.84</v>
      </c>
      <c r="BL330">
        <v>4.9000000000000004</v>
      </c>
      <c r="BM330">
        <v>0.53</v>
      </c>
      <c r="BO330">
        <v>0.57999999999999996</v>
      </c>
      <c r="BP330">
        <v>1.25</v>
      </c>
      <c r="BQ330">
        <v>1.25</v>
      </c>
      <c r="BR330">
        <v>1.25</v>
      </c>
      <c r="BS330">
        <v>253</v>
      </c>
      <c r="BT330">
        <v>1.7</v>
      </c>
      <c r="BU330">
        <v>30.8</v>
      </c>
      <c r="BV330">
        <v>3.83</v>
      </c>
      <c r="BX330">
        <v>132</v>
      </c>
    </row>
    <row r="331" spans="1:76" x14ac:dyDescent="0.25">
      <c r="A331" t="s">
        <v>445</v>
      </c>
      <c r="B331" t="s">
        <v>119</v>
      </c>
      <c r="C331" t="s">
        <v>403</v>
      </c>
      <c r="D331" t="s">
        <v>404</v>
      </c>
      <c r="E331" s="61">
        <v>45357</v>
      </c>
      <c r="F331" s="61">
        <v>45374</v>
      </c>
      <c r="K331">
        <v>241</v>
      </c>
      <c r="P331">
        <v>34.1</v>
      </c>
      <c r="Q331">
        <v>34.1</v>
      </c>
      <c r="S331">
        <v>10</v>
      </c>
      <c r="T331">
        <v>2.4500000000000002</v>
      </c>
      <c r="V331">
        <v>5.42</v>
      </c>
      <c r="W331">
        <v>3.68</v>
      </c>
      <c r="X331">
        <v>1</v>
      </c>
      <c r="AA331">
        <v>23.3</v>
      </c>
      <c r="AB331">
        <v>5.22</v>
      </c>
      <c r="AD331">
        <v>3.23</v>
      </c>
      <c r="AF331">
        <v>1.3</v>
      </c>
      <c r="AI331">
        <v>16.2</v>
      </c>
      <c r="AK331">
        <v>0.55000000000000004</v>
      </c>
      <c r="AQ331">
        <v>5.82</v>
      </c>
      <c r="AR331">
        <v>18.2</v>
      </c>
      <c r="AW331">
        <v>4.42</v>
      </c>
      <c r="AX331">
        <v>4.42</v>
      </c>
      <c r="AY331">
        <v>45.2</v>
      </c>
      <c r="BC331">
        <v>40.4</v>
      </c>
      <c r="BE331">
        <v>4.3099999999999996</v>
      </c>
      <c r="BF331">
        <v>1.6</v>
      </c>
      <c r="BG331">
        <v>191.5</v>
      </c>
      <c r="BH331">
        <v>0.4</v>
      </c>
      <c r="BI331">
        <v>0.85</v>
      </c>
      <c r="BJ331">
        <v>0.85</v>
      </c>
      <c r="BL331">
        <v>4.3899999999999997</v>
      </c>
      <c r="BM331">
        <v>0.51</v>
      </c>
      <c r="BO331">
        <v>0.47</v>
      </c>
      <c r="BP331">
        <v>1.06</v>
      </c>
      <c r="BQ331">
        <v>1.06</v>
      </c>
      <c r="BR331">
        <v>1.06</v>
      </c>
      <c r="BS331">
        <v>235</v>
      </c>
      <c r="BT331">
        <v>1.4</v>
      </c>
      <c r="BU331">
        <v>33</v>
      </c>
      <c r="BV331">
        <v>3.87</v>
      </c>
      <c r="BX331">
        <v>129</v>
      </c>
    </row>
    <row r="332" spans="1:76" x14ac:dyDescent="0.25">
      <c r="A332" t="s">
        <v>446</v>
      </c>
      <c r="B332" t="s">
        <v>119</v>
      </c>
      <c r="C332" t="s">
        <v>403</v>
      </c>
      <c r="D332" t="s">
        <v>404</v>
      </c>
      <c r="E332" s="61">
        <v>45357</v>
      </c>
      <c r="F332" s="61">
        <v>45374</v>
      </c>
      <c r="K332">
        <v>323</v>
      </c>
      <c r="P332">
        <v>42.9</v>
      </c>
      <c r="Q332">
        <v>42.9</v>
      </c>
      <c r="S332">
        <v>7</v>
      </c>
      <c r="T332">
        <v>1.59</v>
      </c>
      <c r="V332">
        <v>6.63</v>
      </c>
      <c r="W332">
        <v>4.18</v>
      </c>
      <c r="X332">
        <v>1.28</v>
      </c>
      <c r="AA332">
        <v>19</v>
      </c>
      <c r="AB332">
        <v>5.95</v>
      </c>
      <c r="AD332">
        <v>3.73</v>
      </c>
      <c r="AF332">
        <v>1.42</v>
      </c>
      <c r="AI332">
        <v>17.899999999999999</v>
      </c>
      <c r="AK332">
        <v>0.64</v>
      </c>
      <c r="AQ332">
        <v>6.89</v>
      </c>
      <c r="AR332">
        <v>20.3</v>
      </c>
      <c r="AW332">
        <v>4.6500000000000004</v>
      </c>
      <c r="AX332">
        <v>4.6500000000000004</v>
      </c>
      <c r="AY332">
        <v>48.7</v>
      </c>
      <c r="BC332">
        <v>43</v>
      </c>
      <c r="BE332">
        <v>4.5999999999999996</v>
      </c>
      <c r="BF332">
        <v>1.4</v>
      </c>
      <c r="BG332">
        <v>148</v>
      </c>
      <c r="BH332">
        <v>0.5</v>
      </c>
      <c r="BI332">
        <v>1.06</v>
      </c>
      <c r="BJ332">
        <v>1.06</v>
      </c>
      <c r="BL332">
        <v>4.8099999999999996</v>
      </c>
      <c r="BM332">
        <v>0.57999999999999996</v>
      </c>
      <c r="BO332">
        <v>0.6</v>
      </c>
      <c r="BP332">
        <v>1.36</v>
      </c>
      <c r="BQ332">
        <v>1.36</v>
      </c>
      <c r="BR332">
        <v>1.36</v>
      </c>
      <c r="BS332">
        <v>334</v>
      </c>
      <c r="BT332">
        <v>2.2999999999999998</v>
      </c>
      <c r="BU332">
        <v>34.799999999999997</v>
      </c>
      <c r="BV332">
        <v>4.22</v>
      </c>
      <c r="BX332">
        <v>137</v>
      </c>
    </row>
    <row r="333" spans="1:76" x14ac:dyDescent="0.25">
      <c r="A333" t="s">
        <v>447</v>
      </c>
      <c r="B333" t="s">
        <v>119</v>
      </c>
      <c r="C333" t="s">
        <v>403</v>
      </c>
      <c r="D333" t="s">
        <v>404</v>
      </c>
      <c r="E333" s="61">
        <v>45357</v>
      </c>
      <c r="F333" s="61">
        <v>45374</v>
      </c>
      <c r="K333">
        <v>371</v>
      </c>
      <c r="P333">
        <v>51.5</v>
      </c>
      <c r="Q333">
        <v>51.5</v>
      </c>
      <c r="S333">
        <v>14</v>
      </c>
      <c r="T333">
        <v>1.52</v>
      </c>
      <c r="V333">
        <v>6.81</v>
      </c>
      <c r="W333">
        <v>4.7699999999999996</v>
      </c>
      <c r="X333">
        <v>1.68</v>
      </c>
      <c r="AA333">
        <v>20.100000000000001</v>
      </c>
      <c r="AB333">
        <v>6.64</v>
      </c>
      <c r="AD333">
        <v>3.35</v>
      </c>
      <c r="AF333">
        <v>1.53</v>
      </c>
      <c r="AI333">
        <v>20</v>
      </c>
      <c r="AK333">
        <v>0.67</v>
      </c>
      <c r="AQ333">
        <v>6.01</v>
      </c>
      <c r="AR333">
        <v>20.100000000000001</v>
      </c>
      <c r="AW333">
        <v>5.12</v>
      </c>
      <c r="AX333">
        <v>5.12</v>
      </c>
      <c r="AY333">
        <v>41.7</v>
      </c>
      <c r="BC333">
        <v>35.799999999999997</v>
      </c>
      <c r="BE333">
        <v>5.2</v>
      </c>
      <c r="BF333">
        <v>1.1000000000000001</v>
      </c>
      <c r="BG333">
        <v>154</v>
      </c>
      <c r="BH333">
        <v>0.4</v>
      </c>
      <c r="BI333">
        <v>1.0900000000000001</v>
      </c>
      <c r="BJ333">
        <v>1.0900000000000001</v>
      </c>
      <c r="BL333">
        <v>4.3499999999999996</v>
      </c>
      <c r="BM333">
        <v>0.55000000000000004</v>
      </c>
      <c r="BO333">
        <v>0.73</v>
      </c>
      <c r="BP333">
        <v>1.32</v>
      </c>
      <c r="BQ333">
        <v>1.32</v>
      </c>
      <c r="BR333">
        <v>1.32</v>
      </c>
      <c r="BS333">
        <v>347</v>
      </c>
      <c r="BT333">
        <v>2.4</v>
      </c>
      <c r="BU333">
        <v>41.6</v>
      </c>
      <c r="BV333">
        <v>4.6500000000000004</v>
      </c>
      <c r="BX333">
        <v>127</v>
      </c>
    </row>
    <row r="334" spans="1:76" x14ac:dyDescent="0.25">
      <c r="A334" t="s">
        <v>448</v>
      </c>
      <c r="B334" t="s">
        <v>119</v>
      </c>
      <c r="C334" t="s">
        <v>403</v>
      </c>
      <c r="D334" t="s">
        <v>404</v>
      </c>
      <c r="E334" s="61">
        <v>45357</v>
      </c>
      <c r="F334" s="61">
        <v>45374</v>
      </c>
      <c r="K334">
        <v>740</v>
      </c>
      <c r="P334">
        <v>130</v>
      </c>
      <c r="Q334">
        <v>130</v>
      </c>
      <c r="S334">
        <v>14</v>
      </c>
      <c r="T334">
        <v>1.55</v>
      </c>
      <c r="V334">
        <v>9.6300000000000008</v>
      </c>
      <c r="W334">
        <v>6.72</v>
      </c>
      <c r="X334">
        <v>2.2599999999999998</v>
      </c>
      <c r="AA334">
        <v>21.1</v>
      </c>
      <c r="AB334">
        <v>8.86</v>
      </c>
      <c r="AD334">
        <v>2.75</v>
      </c>
      <c r="AF334">
        <v>2.0099999999999998</v>
      </c>
      <c r="AI334">
        <v>26.7</v>
      </c>
      <c r="AK334">
        <v>0.95</v>
      </c>
      <c r="AQ334">
        <v>7.03</v>
      </c>
      <c r="AR334">
        <v>29.2</v>
      </c>
      <c r="AW334">
        <v>7.5</v>
      </c>
      <c r="AX334">
        <v>7.5</v>
      </c>
      <c r="AY334">
        <v>45.6</v>
      </c>
      <c r="BC334">
        <v>44.9</v>
      </c>
      <c r="BE334">
        <v>7.91</v>
      </c>
      <c r="BF334">
        <v>1.3</v>
      </c>
      <c r="BG334">
        <v>109</v>
      </c>
      <c r="BH334">
        <v>0.5</v>
      </c>
      <c r="BI334">
        <v>1.37</v>
      </c>
      <c r="BJ334">
        <v>1.37</v>
      </c>
      <c r="BL334">
        <v>4.79</v>
      </c>
      <c r="BM334">
        <v>0.73</v>
      </c>
      <c r="BO334">
        <v>0.93</v>
      </c>
      <c r="BP334">
        <v>1.63</v>
      </c>
      <c r="BQ334">
        <v>1.63</v>
      </c>
      <c r="BR334">
        <v>1.63</v>
      </c>
      <c r="BS334">
        <v>486</v>
      </c>
      <c r="BT334">
        <v>3.6</v>
      </c>
      <c r="BU334">
        <v>48.5</v>
      </c>
      <c r="BV334">
        <v>6.72</v>
      </c>
      <c r="BX334">
        <v>118</v>
      </c>
    </row>
    <row r="335" spans="1:76" x14ac:dyDescent="0.25">
      <c r="A335" t="s">
        <v>449</v>
      </c>
      <c r="B335" t="s">
        <v>119</v>
      </c>
      <c r="C335" t="s">
        <v>403</v>
      </c>
      <c r="D335" t="s">
        <v>404</v>
      </c>
      <c r="E335" s="61">
        <v>45357</v>
      </c>
      <c r="F335" s="61">
        <v>45374</v>
      </c>
      <c r="K335">
        <v>222</v>
      </c>
      <c r="P335">
        <v>32.5</v>
      </c>
      <c r="Q335">
        <v>32.5</v>
      </c>
      <c r="S335">
        <v>72</v>
      </c>
      <c r="T335">
        <v>1.69</v>
      </c>
      <c r="V335">
        <v>3.65</v>
      </c>
      <c r="W335">
        <v>2.74</v>
      </c>
      <c r="X335">
        <v>0.81</v>
      </c>
      <c r="AA335">
        <v>23.7</v>
      </c>
      <c r="AB335">
        <v>3.44</v>
      </c>
      <c r="AD335">
        <v>6.56</v>
      </c>
      <c r="AF335">
        <v>0.83</v>
      </c>
      <c r="AI335">
        <v>11.4</v>
      </c>
      <c r="AK335">
        <v>0.39</v>
      </c>
      <c r="AQ335">
        <v>12.05</v>
      </c>
      <c r="AR335">
        <v>12.7</v>
      </c>
      <c r="AW335">
        <v>3</v>
      </c>
      <c r="AX335">
        <v>3</v>
      </c>
      <c r="AY335">
        <v>33.4</v>
      </c>
      <c r="BC335">
        <v>27.8</v>
      </c>
      <c r="BE335">
        <v>3.05</v>
      </c>
      <c r="BF335">
        <v>1.7</v>
      </c>
      <c r="BG335">
        <v>39.200000000000003</v>
      </c>
      <c r="BH335">
        <v>0.8</v>
      </c>
      <c r="BI335">
        <v>0.55000000000000004</v>
      </c>
      <c r="BJ335">
        <v>0.55000000000000004</v>
      </c>
      <c r="BL335">
        <v>7.81</v>
      </c>
      <c r="BM335">
        <v>0.91</v>
      </c>
      <c r="BO335">
        <v>0.36</v>
      </c>
      <c r="BP335">
        <v>1.67</v>
      </c>
      <c r="BQ335">
        <v>1.67</v>
      </c>
      <c r="BR335">
        <v>1.67</v>
      </c>
      <c r="BS335">
        <v>690</v>
      </c>
      <c r="BT335">
        <v>2.2000000000000002</v>
      </c>
      <c r="BU335">
        <v>20.399999999999999</v>
      </c>
      <c r="BV335">
        <v>2.25</v>
      </c>
      <c r="BX335">
        <v>233</v>
      </c>
    </row>
    <row r="336" spans="1:76" x14ac:dyDescent="0.25">
      <c r="A336" t="s">
        <v>450</v>
      </c>
      <c r="B336" t="s">
        <v>119</v>
      </c>
      <c r="C336" t="s">
        <v>403</v>
      </c>
      <c r="D336" t="s">
        <v>404</v>
      </c>
      <c r="E336" s="61">
        <v>45357</v>
      </c>
      <c r="F336" s="61">
        <v>45374</v>
      </c>
      <c r="K336">
        <v>189.5</v>
      </c>
      <c r="P336">
        <v>29.2</v>
      </c>
      <c r="Q336">
        <v>29.2</v>
      </c>
      <c r="S336">
        <v>46</v>
      </c>
      <c r="T336">
        <v>1.88</v>
      </c>
      <c r="V336">
        <v>4.2699999999999996</v>
      </c>
      <c r="W336">
        <v>2.59</v>
      </c>
      <c r="X336">
        <v>0.81</v>
      </c>
      <c r="AA336">
        <v>17.100000000000001</v>
      </c>
      <c r="AB336">
        <v>4.26</v>
      </c>
      <c r="AD336">
        <v>9.48</v>
      </c>
      <c r="AF336">
        <v>0.84</v>
      </c>
      <c r="AI336">
        <v>15.4</v>
      </c>
      <c r="AK336">
        <v>0.43</v>
      </c>
      <c r="AQ336">
        <v>19.649999999999999</v>
      </c>
      <c r="AR336">
        <v>15.2</v>
      </c>
      <c r="AW336">
        <v>4</v>
      </c>
      <c r="AX336">
        <v>4</v>
      </c>
      <c r="AY336">
        <v>27.7</v>
      </c>
      <c r="BC336">
        <v>24.5</v>
      </c>
      <c r="BE336">
        <v>3.11</v>
      </c>
      <c r="BF336">
        <v>2.7</v>
      </c>
      <c r="BG336">
        <v>44.3</v>
      </c>
      <c r="BH336">
        <v>1.2</v>
      </c>
      <c r="BI336">
        <v>0.61</v>
      </c>
      <c r="BJ336">
        <v>0.61</v>
      </c>
      <c r="BL336">
        <v>7.76</v>
      </c>
      <c r="BM336">
        <v>1.4</v>
      </c>
      <c r="BO336">
        <v>0.41</v>
      </c>
      <c r="BP336">
        <v>2.0099999999999998</v>
      </c>
      <c r="BQ336">
        <v>2.0099999999999998</v>
      </c>
      <c r="BR336">
        <v>2.0099999999999998</v>
      </c>
      <c r="BS336">
        <v>503</v>
      </c>
      <c r="BT336">
        <v>5.2</v>
      </c>
      <c r="BU336">
        <v>23.2</v>
      </c>
      <c r="BV336">
        <v>2.59</v>
      </c>
      <c r="BX336">
        <v>350</v>
      </c>
    </row>
    <row r="337" spans="1:76" x14ac:dyDescent="0.25">
      <c r="A337" t="s">
        <v>451</v>
      </c>
      <c r="B337" t="s">
        <v>119</v>
      </c>
      <c r="C337" t="s">
        <v>403</v>
      </c>
      <c r="D337" t="s">
        <v>404</v>
      </c>
      <c r="E337" s="61">
        <v>45357</v>
      </c>
      <c r="F337" s="61">
        <v>45374</v>
      </c>
      <c r="K337">
        <v>210</v>
      </c>
      <c r="P337">
        <v>24.9</v>
      </c>
      <c r="Q337">
        <v>24.9</v>
      </c>
      <c r="S337">
        <v>22</v>
      </c>
      <c r="T337">
        <v>1.02</v>
      </c>
      <c r="V337">
        <v>3.97</v>
      </c>
      <c r="W337">
        <v>2.83</v>
      </c>
      <c r="X337">
        <v>0.95</v>
      </c>
      <c r="AA337">
        <v>15.9</v>
      </c>
      <c r="AB337">
        <v>3.48</v>
      </c>
      <c r="AD337">
        <v>2.62</v>
      </c>
      <c r="AF337">
        <v>0.79</v>
      </c>
      <c r="AI337">
        <v>12.4</v>
      </c>
      <c r="AK337">
        <v>0.33</v>
      </c>
      <c r="AQ337">
        <v>5.0999999999999996</v>
      </c>
      <c r="AR337">
        <v>13.2</v>
      </c>
      <c r="AW337">
        <v>3.07</v>
      </c>
      <c r="AX337">
        <v>3.07</v>
      </c>
      <c r="AY337">
        <v>32.799999999999997</v>
      </c>
      <c r="BC337">
        <v>39.799999999999997</v>
      </c>
      <c r="BE337">
        <v>3.42</v>
      </c>
      <c r="BF337">
        <v>1</v>
      </c>
      <c r="BG337">
        <v>126.5</v>
      </c>
      <c r="BH337">
        <v>0.3</v>
      </c>
      <c r="BI337">
        <v>0.56000000000000005</v>
      </c>
      <c r="BJ337">
        <v>0.56000000000000005</v>
      </c>
      <c r="BL337">
        <v>3.5</v>
      </c>
      <c r="BM337">
        <v>0.45</v>
      </c>
      <c r="BO337">
        <v>0.37</v>
      </c>
      <c r="BP337">
        <v>0.95</v>
      </c>
      <c r="BQ337">
        <v>0.95</v>
      </c>
      <c r="BR337">
        <v>0.95</v>
      </c>
      <c r="BS337">
        <v>272</v>
      </c>
      <c r="BT337">
        <v>3.1</v>
      </c>
      <c r="BU337">
        <v>23</v>
      </c>
      <c r="BV337">
        <v>2.4500000000000002</v>
      </c>
      <c r="BX337">
        <v>104</v>
      </c>
    </row>
    <row r="338" spans="1:76" x14ac:dyDescent="0.25">
      <c r="A338" t="s">
        <v>452</v>
      </c>
      <c r="B338" t="s">
        <v>119</v>
      </c>
      <c r="C338" t="s">
        <v>403</v>
      </c>
      <c r="D338" t="s">
        <v>404</v>
      </c>
      <c r="E338" s="61">
        <v>45357</v>
      </c>
      <c r="F338" s="61">
        <v>45374</v>
      </c>
      <c r="K338">
        <v>222</v>
      </c>
      <c r="P338">
        <v>26.9</v>
      </c>
      <c r="Q338">
        <v>26.9</v>
      </c>
      <c r="S338">
        <v>18</v>
      </c>
      <c r="T338">
        <v>1.1399999999999999</v>
      </c>
      <c r="V338">
        <v>4.24</v>
      </c>
      <c r="W338">
        <v>3.11</v>
      </c>
      <c r="X338">
        <v>0.93</v>
      </c>
      <c r="AA338">
        <v>16.5</v>
      </c>
      <c r="AB338">
        <v>4.01</v>
      </c>
      <c r="AD338">
        <v>3.04</v>
      </c>
      <c r="AF338">
        <v>0.92</v>
      </c>
      <c r="AI338">
        <v>13.2</v>
      </c>
      <c r="AK338">
        <v>0.44</v>
      </c>
      <c r="AQ338">
        <v>5.21</v>
      </c>
      <c r="AR338">
        <v>14.2</v>
      </c>
      <c r="AW338">
        <v>3.66</v>
      </c>
      <c r="AX338">
        <v>3.66</v>
      </c>
      <c r="AY338">
        <v>37.4</v>
      </c>
      <c r="BC338">
        <v>39.700000000000003</v>
      </c>
      <c r="BE338">
        <v>3.18</v>
      </c>
      <c r="BF338">
        <v>1.3</v>
      </c>
      <c r="BG338">
        <v>138.5</v>
      </c>
      <c r="BH338">
        <v>0.4</v>
      </c>
      <c r="BI338">
        <v>0.66</v>
      </c>
      <c r="BJ338">
        <v>0.66</v>
      </c>
      <c r="BL338">
        <v>3.73</v>
      </c>
      <c r="BM338">
        <v>0.5</v>
      </c>
      <c r="BO338">
        <v>0.43</v>
      </c>
      <c r="BP338">
        <v>0.99</v>
      </c>
      <c r="BQ338">
        <v>0.99</v>
      </c>
      <c r="BR338">
        <v>0.99</v>
      </c>
      <c r="BS338">
        <v>283</v>
      </c>
      <c r="BT338">
        <v>3.8</v>
      </c>
      <c r="BU338">
        <v>24.7</v>
      </c>
      <c r="BV338">
        <v>2.75</v>
      </c>
      <c r="BX338">
        <v>107</v>
      </c>
    </row>
    <row r="339" spans="1:76" x14ac:dyDescent="0.25">
      <c r="A339" t="s">
        <v>453</v>
      </c>
      <c r="B339" t="s">
        <v>119</v>
      </c>
      <c r="C339" t="s">
        <v>403</v>
      </c>
      <c r="D339" t="s">
        <v>404</v>
      </c>
      <c r="E339" s="61">
        <v>45357</v>
      </c>
      <c r="F339" s="61">
        <v>45374</v>
      </c>
      <c r="K339">
        <v>229</v>
      </c>
      <c r="P339">
        <v>27.5</v>
      </c>
      <c r="Q339">
        <v>27.5</v>
      </c>
      <c r="S339">
        <v>19</v>
      </c>
      <c r="T339">
        <v>1</v>
      </c>
      <c r="V339">
        <v>4.1100000000000003</v>
      </c>
      <c r="W339">
        <v>2.75</v>
      </c>
      <c r="X339">
        <v>0.89</v>
      </c>
      <c r="AA339">
        <v>16.899999999999999</v>
      </c>
      <c r="AB339">
        <v>3.82</v>
      </c>
      <c r="AD339">
        <v>2.95</v>
      </c>
      <c r="AF339">
        <v>0.87</v>
      </c>
      <c r="AI339">
        <v>12.6</v>
      </c>
      <c r="AK339">
        <v>0.42</v>
      </c>
      <c r="AQ339">
        <v>5.58</v>
      </c>
      <c r="AR339">
        <v>14.4</v>
      </c>
      <c r="AW339">
        <v>3.61</v>
      </c>
      <c r="AX339">
        <v>3.61</v>
      </c>
      <c r="AY339">
        <v>41.2</v>
      </c>
      <c r="BC339">
        <v>41.5</v>
      </c>
      <c r="BE339">
        <v>3.32</v>
      </c>
      <c r="BF339">
        <v>1.1000000000000001</v>
      </c>
      <c r="BG339">
        <v>139.5</v>
      </c>
      <c r="BH339">
        <v>0.4</v>
      </c>
      <c r="BI339">
        <v>0.61</v>
      </c>
      <c r="BJ339">
        <v>0.61</v>
      </c>
      <c r="BL339">
        <v>3.95</v>
      </c>
      <c r="BM339">
        <v>0.49</v>
      </c>
      <c r="BO339">
        <v>0.41</v>
      </c>
      <c r="BP339">
        <v>1.1399999999999999</v>
      </c>
      <c r="BQ339">
        <v>1.1399999999999999</v>
      </c>
      <c r="BR339">
        <v>1.1399999999999999</v>
      </c>
      <c r="BS339">
        <v>263</v>
      </c>
      <c r="BT339">
        <v>3.4</v>
      </c>
      <c r="BU339">
        <v>25.4</v>
      </c>
      <c r="BV339">
        <v>2.75</v>
      </c>
      <c r="BX339">
        <v>112</v>
      </c>
    </row>
    <row r="340" spans="1:76" x14ac:dyDescent="0.25">
      <c r="A340" t="s">
        <v>454</v>
      </c>
      <c r="B340" t="s">
        <v>119</v>
      </c>
      <c r="C340" t="s">
        <v>403</v>
      </c>
      <c r="D340" t="s">
        <v>404</v>
      </c>
      <c r="E340" s="61">
        <v>45357</v>
      </c>
      <c r="F340" s="61">
        <v>45374</v>
      </c>
      <c r="K340">
        <v>299</v>
      </c>
      <c r="P340">
        <v>36.9</v>
      </c>
      <c r="Q340">
        <v>36.9</v>
      </c>
      <c r="S340">
        <v>7</v>
      </c>
      <c r="T340">
        <v>1.6</v>
      </c>
      <c r="V340">
        <v>5.47</v>
      </c>
      <c r="W340">
        <v>3.5</v>
      </c>
      <c r="X340">
        <v>1.1200000000000001</v>
      </c>
      <c r="AA340">
        <v>18.3</v>
      </c>
      <c r="AB340">
        <v>5.19</v>
      </c>
      <c r="AD340">
        <v>3.96</v>
      </c>
      <c r="AF340">
        <v>1.1599999999999999</v>
      </c>
      <c r="AI340">
        <v>17.399999999999999</v>
      </c>
      <c r="AK340">
        <v>0.54</v>
      </c>
      <c r="AQ340">
        <v>6.87</v>
      </c>
      <c r="AR340">
        <v>18.7</v>
      </c>
      <c r="AW340">
        <v>4.62</v>
      </c>
      <c r="AX340">
        <v>4.62</v>
      </c>
      <c r="AY340">
        <v>51.3</v>
      </c>
      <c r="BC340">
        <v>39.200000000000003</v>
      </c>
      <c r="BE340">
        <v>4.88</v>
      </c>
      <c r="BF340">
        <v>1.8</v>
      </c>
      <c r="BG340">
        <v>140.5</v>
      </c>
      <c r="BH340">
        <v>0.5</v>
      </c>
      <c r="BI340">
        <v>0.77</v>
      </c>
      <c r="BJ340">
        <v>0.77</v>
      </c>
      <c r="BL340">
        <v>5.2</v>
      </c>
      <c r="BM340">
        <v>0.59</v>
      </c>
      <c r="BO340">
        <v>0.51</v>
      </c>
      <c r="BP340">
        <v>1.5</v>
      </c>
      <c r="BQ340">
        <v>1.5</v>
      </c>
      <c r="BR340">
        <v>1.5</v>
      </c>
      <c r="BS340">
        <v>263</v>
      </c>
      <c r="BT340">
        <v>4.7</v>
      </c>
      <c r="BU340">
        <v>30.6</v>
      </c>
      <c r="BV340">
        <v>3.53</v>
      </c>
      <c r="BX340">
        <v>148</v>
      </c>
    </row>
    <row r="341" spans="1:76" x14ac:dyDescent="0.25">
      <c r="A341" t="s">
        <v>455</v>
      </c>
      <c r="B341" t="s">
        <v>119</v>
      </c>
      <c r="C341" t="s">
        <v>403</v>
      </c>
      <c r="D341" t="s">
        <v>404</v>
      </c>
      <c r="E341" s="61">
        <v>45357</v>
      </c>
      <c r="F341" s="61">
        <v>45374</v>
      </c>
      <c r="K341">
        <v>315</v>
      </c>
      <c r="P341">
        <v>39.4</v>
      </c>
      <c r="Q341">
        <v>39.4</v>
      </c>
      <c r="S341">
        <v>5</v>
      </c>
      <c r="T341">
        <v>1.66</v>
      </c>
      <c r="V341">
        <v>5.21</v>
      </c>
      <c r="W341">
        <v>3.64</v>
      </c>
      <c r="X341">
        <v>1.32</v>
      </c>
      <c r="AA341">
        <v>18.100000000000001</v>
      </c>
      <c r="AB341">
        <v>5.7</v>
      </c>
      <c r="AD341">
        <v>4.4400000000000004</v>
      </c>
      <c r="AF341">
        <v>1.2</v>
      </c>
      <c r="AI341">
        <v>18.8</v>
      </c>
      <c r="AK341">
        <v>0.56000000000000005</v>
      </c>
      <c r="AQ341">
        <v>7.96</v>
      </c>
      <c r="AR341">
        <v>20.3</v>
      </c>
      <c r="AW341">
        <v>4.95</v>
      </c>
      <c r="AX341">
        <v>4.95</v>
      </c>
      <c r="AY341">
        <v>57.1</v>
      </c>
      <c r="BC341">
        <v>41.8</v>
      </c>
      <c r="BE341">
        <v>4.87</v>
      </c>
      <c r="BF341">
        <v>1.6</v>
      </c>
      <c r="BG341">
        <v>144</v>
      </c>
      <c r="BH341">
        <v>0.5</v>
      </c>
      <c r="BI341">
        <v>0.91</v>
      </c>
      <c r="BJ341">
        <v>0.91</v>
      </c>
      <c r="BL341">
        <v>5.71</v>
      </c>
      <c r="BM341">
        <v>0.65</v>
      </c>
      <c r="BO341">
        <v>0.55000000000000004</v>
      </c>
      <c r="BP341">
        <v>1.58</v>
      </c>
      <c r="BQ341">
        <v>1.58</v>
      </c>
      <c r="BR341">
        <v>1.58</v>
      </c>
      <c r="BS341">
        <v>281</v>
      </c>
      <c r="BT341">
        <v>4</v>
      </c>
      <c r="BU341">
        <v>32.1</v>
      </c>
      <c r="BV341">
        <v>3.33</v>
      </c>
      <c r="BX341">
        <v>161</v>
      </c>
    </row>
    <row r="342" spans="1:76" x14ac:dyDescent="0.25">
      <c r="A342" t="s">
        <v>456</v>
      </c>
      <c r="B342" t="s">
        <v>119</v>
      </c>
      <c r="C342" t="s">
        <v>403</v>
      </c>
      <c r="D342" t="s">
        <v>404</v>
      </c>
      <c r="E342" s="61">
        <v>45357</v>
      </c>
      <c r="F342" s="61">
        <v>45374</v>
      </c>
      <c r="K342">
        <v>258</v>
      </c>
      <c r="P342">
        <v>31.8</v>
      </c>
      <c r="Q342">
        <v>31.8</v>
      </c>
      <c r="S342">
        <v>13</v>
      </c>
      <c r="T342">
        <v>1.4</v>
      </c>
      <c r="V342">
        <v>4.54</v>
      </c>
      <c r="W342">
        <v>3.55</v>
      </c>
      <c r="X342">
        <v>1.04</v>
      </c>
      <c r="AA342">
        <v>17.399999999999999</v>
      </c>
      <c r="AB342">
        <v>4.3600000000000003</v>
      </c>
      <c r="AD342">
        <v>3.39</v>
      </c>
      <c r="AF342">
        <v>0.94</v>
      </c>
      <c r="AI342">
        <v>15.1</v>
      </c>
      <c r="AK342">
        <v>0.52</v>
      </c>
      <c r="AQ342">
        <v>6.28</v>
      </c>
      <c r="AR342">
        <v>16</v>
      </c>
      <c r="AW342">
        <v>3.91</v>
      </c>
      <c r="AX342">
        <v>3.91</v>
      </c>
      <c r="AY342">
        <v>43.3</v>
      </c>
      <c r="BC342">
        <v>41.4</v>
      </c>
      <c r="BE342">
        <v>4.05</v>
      </c>
      <c r="BF342">
        <v>1.6</v>
      </c>
      <c r="BG342">
        <v>147</v>
      </c>
      <c r="BH342">
        <v>0.4</v>
      </c>
      <c r="BI342">
        <v>0.71</v>
      </c>
      <c r="BJ342">
        <v>0.71</v>
      </c>
      <c r="BL342">
        <v>4.38</v>
      </c>
      <c r="BM342">
        <v>0.53</v>
      </c>
      <c r="BO342">
        <v>0.5</v>
      </c>
      <c r="BP342">
        <v>1.2</v>
      </c>
      <c r="BQ342">
        <v>1.2</v>
      </c>
      <c r="BR342">
        <v>1.2</v>
      </c>
      <c r="BS342">
        <v>265</v>
      </c>
      <c r="BT342">
        <v>5.8</v>
      </c>
      <c r="BU342">
        <v>28.7</v>
      </c>
      <c r="BV342">
        <v>3.08</v>
      </c>
      <c r="BX342">
        <v>129</v>
      </c>
    </row>
    <row r="343" spans="1:76" x14ac:dyDescent="0.25">
      <c r="A343" t="s">
        <v>457</v>
      </c>
      <c r="B343" t="s">
        <v>119</v>
      </c>
      <c r="C343" t="s">
        <v>403</v>
      </c>
      <c r="D343" t="s">
        <v>404</v>
      </c>
      <c r="E343" s="61">
        <v>45357</v>
      </c>
      <c r="F343" s="61">
        <v>45374</v>
      </c>
      <c r="K343">
        <v>231</v>
      </c>
      <c r="P343">
        <v>27.5</v>
      </c>
      <c r="Q343">
        <v>27.5</v>
      </c>
      <c r="S343">
        <v>19</v>
      </c>
      <c r="T343">
        <v>1.29</v>
      </c>
      <c r="V343">
        <v>4.1500000000000004</v>
      </c>
      <c r="W343">
        <v>2.59</v>
      </c>
      <c r="X343">
        <v>1.06</v>
      </c>
      <c r="AA343">
        <v>16.2</v>
      </c>
      <c r="AB343">
        <v>4.09</v>
      </c>
      <c r="AD343">
        <v>3.06</v>
      </c>
      <c r="AF343">
        <v>0.88</v>
      </c>
      <c r="AI343">
        <v>13.2</v>
      </c>
      <c r="AK343">
        <v>0.43</v>
      </c>
      <c r="AQ343">
        <v>5.26</v>
      </c>
      <c r="AR343">
        <v>14.4</v>
      </c>
      <c r="AW343">
        <v>3.51</v>
      </c>
      <c r="AX343">
        <v>3.51</v>
      </c>
      <c r="AY343">
        <v>38.799999999999997</v>
      </c>
      <c r="BC343">
        <v>34.799999999999997</v>
      </c>
      <c r="BE343">
        <v>3.49</v>
      </c>
      <c r="BF343">
        <v>1.3</v>
      </c>
      <c r="BG343">
        <v>136</v>
      </c>
      <c r="BH343">
        <v>0.4</v>
      </c>
      <c r="BI343">
        <v>0.55000000000000004</v>
      </c>
      <c r="BJ343">
        <v>0.55000000000000004</v>
      </c>
      <c r="BL343">
        <v>4.08</v>
      </c>
      <c r="BM343">
        <v>0.43</v>
      </c>
      <c r="BO343">
        <v>0.39</v>
      </c>
      <c r="BP343">
        <v>1.17</v>
      </c>
      <c r="BQ343">
        <v>1.17</v>
      </c>
      <c r="BR343">
        <v>1.17</v>
      </c>
      <c r="BS343">
        <v>228</v>
      </c>
      <c r="BT343">
        <v>6</v>
      </c>
      <c r="BU343">
        <v>24.1</v>
      </c>
      <c r="BV343">
        <v>2.62</v>
      </c>
      <c r="BX343">
        <v>111</v>
      </c>
    </row>
    <row r="344" spans="1:76" x14ac:dyDescent="0.25">
      <c r="A344" t="s">
        <v>458</v>
      </c>
      <c r="B344" t="s">
        <v>119</v>
      </c>
      <c r="C344" t="s">
        <v>403</v>
      </c>
      <c r="D344" t="s">
        <v>404</v>
      </c>
      <c r="E344" s="61">
        <v>45357</v>
      </c>
      <c r="F344" s="61">
        <v>45374</v>
      </c>
      <c r="K344">
        <v>281</v>
      </c>
      <c r="P344">
        <v>35.200000000000003</v>
      </c>
      <c r="Q344">
        <v>35.200000000000003</v>
      </c>
      <c r="S344">
        <v>11</v>
      </c>
      <c r="T344">
        <v>1.36</v>
      </c>
      <c r="V344">
        <v>5.27</v>
      </c>
      <c r="W344">
        <v>3.49</v>
      </c>
      <c r="X344">
        <v>1.1000000000000001</v>
      </c>
      <c r="AA344">
        <v>17.8</v>
      </c>
      <c r="AB344">
        <v>4.46</v>
      </c>
      <c r="AD344">
        <v>3.79</v>
      </c>
      <c r="AF344">
        <v>1.01</v>
      </c>
      <c r="AI344">
        <v>16.7</v>
      </c>
      <c r="AK344">
        <v>0.5</v>
      </c>
      <c r="AQ344">
        <v>6.62</v>
      </c>
      <c r="AR344">
        <v>18.899999999999999</v>
      </c>
      <c r="AW344">
        <v>4.6500000000000004</v>
      </c>
      <c r="AX344">
        <v>4.6500000000000004</v>
      </c>
      <c r="AY344">
        <v>49.5</v>
      </c>
      <c r="BC344">
        <v>39.700000000000003</v>
      </c>
      <c r="BE344">
        <v>3.66</v>
      </c>
      <c r="BF344">
        <v>1.4</v>
      </c>
      <c r="BG344">
        <v>143.5</v>
      </c>
      <c r="BH344">
        <v>0.5</v>
      </c>
      <c r="BI344">
        <v>0.78</v>
      </c>
      <c r="BJ344">
        <v>0.78</v>
      </c>
      <c r="BL344">
        <v>5.21</v>
      </c>
      <c r="BM344">
        <v>0.56000000000000005</v>
      </c>
      <c r="BO344">
        <v>0.45</v>
      </c>
      <c r="BP344">
        <v>1.34</v>
      </c>
      <c r="BQ344">
        <v>1.34</v>
      </c>
      <c r="BR344">
        <v>1.34</v>
      </c>
      <c r="BS344">
        <v>256</v>
      </c>
      <c r="BT344">
        <v>1.9</v>
      </c>
      <c r="BU344">
        <v>29</v>
      </c>
      <c r="BV344">
        <v>2.94</v>
      </c>
      <c r="BX344">
        <v>146</v>
      </c>
    </row>
    <row r="345" spans="1:76" x14ac:dyDescent="0.25">
      <c r="A345" t="s">
        <v>459</v>
      </c>
      <c r="B345" t="s">
        <v>119</v>
      </c>
      <c r="C345" t="s">
        <v>403</v>
      </c>
      <c r="D345" t="s">
        <v>404</v>
      </c>
      <c r="E345" s="61">
        <v>45357</v>
      </c>
      <c r="F345" s="61">
        <v>45374</v>
      </c>
      <c r="K345">
        <v>326</v>
      </c>
      <c r="P345">
        <v>40.9</v>
      </c>
      <c r="Q345">
        <v>40.9</v>
      </c>
      <c r="S345">
        <v>6</v>
      </c>
      <c r="T345">
        <v>1.7</v>
      </c>
      <c r="V345">
        <v>6.02</v>
      </c>
      <c r="W345">
        <v>3.71</v>
      </c>
      <c r="X345">
        <v>1.33</v>
      </c>
      <c r="AA345">
        <v>17.3</v>
      </c>
      <c r="AB345">
        <v>5.6</v>
      </c>
      <c r="AD345">
        <v>4.33</v>
      </c>
      <c r="AF345">
        <v>1.26</v>
      </c>
      <c r="AI345">
        <v>19.8</v>
      </c>
      <c r="AK345">
        <v>0.51</v>
      </c>
      <c r="AQ345">
        <v>7.72</v>
      </c>
      <c r="AR345">
        <v>21</v>
      </c>
      <c r="AW345">
        <v>5.55</v>
      </c>
      <c r="AX345">
        <v>5.55</v>
      </c>
      <c r="AY345">
        <v>55.3</v>
      </c>
      <c r="BC345">
        <v>40.5</v>
      </c>
      <c r="BE345">
        <v>4.4400000000000004</v>
      </c>
      <c r="BF345">
        <v>1.6</v>
      </c>
      <c r="BG345">
        <v>146.5</v>
      </c>
      <c r="BH345">
        <v>0.5</v>
      </c>
      <c r="BI345">
        <v>0.93</v>
      </c>
      <c r="BJ345">
        <v>0.93</v>
      </c>
      <c r="BL345">
        <v>5.88</v>
      </c>
      <c r="BM345">
        <v>0.63</v>
      </c>
      <c r="BO345">
        <v>0.56000000000000005</v>
      </c>
      <c r="BP345">
        <v>1.6</v>
      </c>
      <c r="BQ345">
        <v>1.6</v>
      </c>
      <c r="BR345">
        <v>1.6</v>
      </c>
      <c r="BS345">
        <v>260</v>
      </c>
      <c r="BT345">
        <v>3.5</v>
      </c>
      <c r="BU345">
        <v>33</v>
      </c>
      <c r="BV345">
        <v>3.71</v>
      </c>
      <c r="BX345">
        <v>165</v>
      </c>
    </row>
    <row r="346" spans="1:76" x14ac:dyDescent="0.25">
      <c r="A346" t="s">
        <v>460</v>
      </c>
      <c r="B346" t="s">
        <v>119</v>
      </c>
      <c r="C346" t="s">
        <v>403</v>
      </c>
      <c r="D346" t="s">
        <v>404</v>
      </c>
      <c r="E346" s="61">
        <v>45357</v>
      </c>
      <c r="F346" s="61">
        <v>45374</v>
      </c>
      <c r="K346">
        <v>209</v>
      </c>
      <c r="P346">
        <v>25.2</v>
      </c>
      <c r="Q346">
        <v>25.2</v>
      </c>
      <c r="S346">
        <v>19</v>
      </c>
      <c r="T346">
        <v>1.1000000000000001</v>
      </c>
      <c r="V346">
        <v>3.77</v>
      </c>
      <c r="W346">
        <v>2.34</v>
      </c>
      <c r="X346">
        <v>0.9</v>
      </c>
      <c r="AA346">
        <v>17</v>
      </c>
      <c r="AB346">
        <v>2.9</v>
      </c>
      <c r="AD346">
        <v>2.8</v>
      </c>
      <c r="AF346">
        <v>0.82</v>
      </c>
      <c r="AI346">
        <v>11.9</v>
      </c>
      <c r="AK346">
        <v>0.38</v>
      </c>
      <c r="AQ346">
        <v>4.6900000000000004</v>
      </c>
      <c r="AR346">
        <v>12.1</v>
      </c>
      <c r="AW346">
        <v>3.14</v>
      </c>
      <c r="AX346">
        <v>3.14</v>
      </c>
      <c r="AY346">
        <v>36.299999999999997</v>
      </c>
      <c r="BC346">
        <v>41</v>
      </c>
      <c r="BE346">
        <v>3.43</v>
      </c>
      <c r="BF346">
        <v>0.9</v>
      </c>
      <c r="BG346">
        <v>145.5</v>
      </c>
      <c r="BH346">
        <v>0.3</v>
      </c>
      <c r="BI346">
        <v>0.55000000000000004</v>
      </c>
      <c r="BJ346">
        <v>0.55000000000000004</v>
      </c>
      <c r="BL346">
        <v>3.55</v>
      </c>
      <c r="BM346">
        <v>0.4</v>
      </c>
      <c r="BO346">
        <v>0.28999999999999998</v>
      </c>
      <c r="BP346">
        <v>0.98</v>
      </c>
      <c r="BQ346">
        <v>0.98</v>
      </c>
      <c r="BR346">
        <v>0.98</v>
      </c>
      <c r="BS346">
        <v>244</v>
      </c>
      <c r="BT346">
        <v>5.0999999999999996</v>
      </c>
      <c r="BU346">
        <v>21.7</v>
      </c>
      <c r="BV346">
        <v>2.42</v>
      </c>
      <c r="BX346">
        <v>106</v>
      </c>
    </row>
    <row r="347" spans="1:76" x14ac:dyDescent="0.25">
      <c r="A347" t="s">
        <v>461</v>
      </c>
      <c r="B347" t="s">
        <v>119</v>
      </c>
      <c r="C347" t="s">
        <v>403</v>
      </c>
      <c r="D347" t="s">
        <v>404</v>
      </c>
      <c r="E347" s="61">
        <v>45357</v>
      </c>
      <c r="F347" s="61">
        <v>45374</v>
      </c>
      <c r="K347">
        <v>251</v>
      </c>
      <c r="P347">
        <v>30.4</v>
      </c>
      <c r="Q347">
        <v>30.4</v>
      </c>
      <c r="S347">
        <v>18</v>
      </c>
      <c r="T347">
        <v>1.28</v>
      </c>
      <c r="V347">
        <v>4.2300000000000004</v>
      </c>
      <c r="W347">
        <v>2.8</v>
      </c>
      <c r="X347">
        <v>0.99</v>
      </c>
      <c r="AA347">
        <v>17.7</v>
      </c>
      <c r="AB347">
        <v>3.69</v>
      </c>
      <c r="AD347">
        <v>3.11</v>
      </c>
      <c r="AF347">
        <v>0.87</v>
      </c>
      <c r="AI347">
        <v>14.2</v>
      </c>
      <c r="AK347">
        <v>0.41</v>
      </c>
      <c r="AQ347">
        <v>5.88</v>
      </c>
      <c r="AR347">
        <v>15.4</v>
      </c>
      <c r="AW347">
        <v>3.59</v>
      </c>
      <c r="AX347">
        <v>3.59</v>
      </c>
      <c r="AY347">
        <v>42.4</v>
      </c>
      <c r="BC347">
        <v>46.4</v>
      </c>
      <c r="BE347">
        <v>3.74</v>
      </c>
      <c r="BF347">
        <v>1.8</v>
      </c>
      <c r="BG347">
        <v>141.5</v>
      </c>
      <c r="BH347">
        <v>0.4</v>
      </c>
      <c r="BI347">
        <v>0.57999999999999996</v>
      </c>
      <c r="BJ347">
        <v>0.57999999999999996</v>
      </c>
      <c r="BL347">
        <v>4.25</v>
      </c>
      <c r="BM347">
        <v>0.48</v>
      </c>
      <c r="BO347">
        <v>0.4</v>
      </c>
      <c r="BP347">
        <v>1.1200000000000001</v>
      </c>
      <c r="BQ347">
        <v>1.1200000000000001</v>
      </c>
      <c r="BR347">
        <v>1.1200000000000001</v>
      </c>
      <c r="BS347">
        <v>260</v>
      </c>
      <c r="BT347">
        <v>3.3</v>
      </c>
      <c r="BU347">
        <v>26.1</v>
      </c>
      <c r="BV347">
        <v>2.88</v>
      </c>
      <c r="BX347">
        <v>130</v>
      </c>
    </row>
    <row r="348" spans="1:76" x14ac:dyDescent="0.25">
      <c r="A348" t="s">
        <v>462</v>
      </c>
      <c r="B348" t="s">
        <v>119</v>
      </c>
      <c r="C348" t="s">
        <v>403</v>
      </c>
      <c r="D348" t="s">
        <v>404</v>
      </c>
      <c r="E348" s="61">
        <v>45357</v>
      </c>
      <c r="F348" s="61">
        <v>45374</v>
      </c>
      <c r="K348">
        <v>263</v>
      </c>
      <c r="P348">
        <v>34.200000000000003</v>
      </c>
      <c r="Q348">
        <v>34.200000000000003</v>
      </c>
      <c r="S348">
        <v>11</v>
      </c>
      <c r="T348">
        <v>1.46</v>
      </c>
      <c r="V348">
        <v>4.7699999999999996</v>
      </c>
      <c r="W348">
        <v>2.71</v>
      </c>
      <c r="X348">
        <v>1.0900000000000001</v>
      </c>
      <c r="AA348">
        <v>16.7</v>
      </c>
      <c r="AB348">
        <v>4.22</v>
      </c>
      <c r="AD348">
        <v>3.79</v>
      </c>
      <c r="AF348">
        <v>0.9</v>
      </c>
      <c r="AI348">
        <v>16.2</v>
      </c>
      <c r="AK348">
        <v>0.42</v>
      </c>
      <c r="AQ348">
        <v>6.8</v>
      </c>
      <c r="AR348">
        <v>18.3</v>
      </c>
      <c r="AW348">
        <v>4.2300000000000004</v>
      </c>
      <c r="AX348">
        <v>4.2300000000000004</v>
      </c>
      <c r="AY348">
        <v>45.6</v>
      </c>
      <c r="BC348">
        <v>39.700000000000003</v>
      </c>
      <c r="BE348">
        <v>4.04</v>
      </c>
      <c r="BF348">
        <v>1.9</v>
      </c>
      <c r="BG348">
        <v>125</v>
      </c>
      <c r="BH348">
        <v>0.4</v>
      </c>
      <c r="BI348">
        <v>0.68</v>
      </c>
      <c r="BJ348">
        <v>0.68</v>
      </c>
      <c r="BL348">
        <v>4.76</v>
      </c>
      <c r="BM348">
        <v>0.48</v>
      </c>
      <c r="BO348">
        <v>0.37</v>
      </c>
      <c r="BP348">
        <v>1.22</v>
      </c>
      <c r="BQ348">
        <v>1.22</v>
      </c>
      <c r="BR348">
        <v>1.22</v>
      </c>
      <c r="BS348">
        <v>220</v>
      </c>
      <c r="BT348">
        <v>2.8</v>
      </c>
      <c r="BU348">
        <v>25.4</v>
      </c>
      <c r="BV348">
        <v>2.62</v>
      </c>
      <c r="BX348">
        <v>138</v>
      </c>
    </row>
    <row r="349" spans="1:76" x14ac:dyDescent="0.25">
      <c r="A349" t="s">
        <v>463</v>
      </c>
      <c r="B349" t="s">
        <v>119</v>
      </c>
      <c r="C349" t="s">
        <v>230</v>
      </c>
      <c r="D349" t="s">
        <v>231</v>
      </c>
      <c r="E349" s="61">
        <v>45469</v>
      </c>
      <c r="F349" s="61">
        <v>45499</v>
      </c>
      <c r="K349">
        <v>215</v>
      </c>
      <c r="P349">
        <v>36.4</v>
      </c>
      <c r="Q349">
        <v>36.4</v>
      </c>
      <c r="S349">
        <v>235</v>
      </c>
      <c r="T349">
        <v>2.96</v>
      </c>
      <c r="V349">
        <v>3.98</v>
      </c>
      <c r="W349">
        <v>2.4500000000000002</v>
      </c>
      <c r="X349">
        <v>0.82</v>
      </c>
      <c r="AA349">
        <v>25.4</v>
      </c>
      <c r="AB349">
        <v>3.92</v>
      </c>
      <c r="AD349">
        <v>5.09</v>
      </c>
      <c r="AF349">
        <v>0.88</v>
      </c>
      <c r="AI349">
        <v>20.5</v>
      </c>
      <c r="AK349">
        <v>0.32</v>
      </c>
      <c r="AQ349">
        <v>9.5</v>
      </c>
      <c r="AR349">
        <v>17.2</v>
      </c>
      <c r="AW349">
        <v>4.29</v>
      </c>
      <c r="AX349">
        <v>4.29</v>
      </c>
      <c r="AY349">
        <v>46</v>
      </c>
      <c r="BC349">
        <v>66.599999999999994</v>
      </c>
      <c r="BE349">
        <v>3.01</v>
      </c>
      <c r="BF349">
        <v>1.8</v>
      </c>
      <c r="BG349">
        <v>32.700000000000003</v>
      </c>
      <c r="BH349">
        <v>0.6</v>
      </c>
      <c r="BI349">
        <v>0.59</v>
      </c>
      <c r="BJ349">
        <v>0.59</v>
      </c>
      <c r="BL349">
        <v>7.26</v>
      </c>
      <c r="BM349">
        <v>0.67</v>
      </c>
      <c r="BO349">
        <v>0.35</v>
      </c>
      <c r="BP349">
        <v>1.77</v>
      </c>
      <c r="BQ349">
        <v>1.77</v>
      </c>
      <c r="BR349">
        <v>1.77</v>
      </c>
      <c r="BS349">
        <v>336</v>
      </c>
      <c r="BT349">
        <v>2.8</v>
      </c>
      <c r="BU349">
        <v>24.4</v>
      </c>
      <c r="BV349">
        <v>2.41</v>
      </c>
      <c r="BX349">
        <v>202</v>
      </c>
    </row>
    <row r="350" spans="1:76" x14ac:dyDescent="0.25">
      <c r="A350" t="s">
        <v>464</v>
      </c>
      <c r="B350" t="s">
        <v>119</v>
      </c>
      <c r="C350" t="s">
        <v>230</v>
      </c>
      <c r="D350" t="s">
        <v>231</v>
      </c>
      <c r="E350" s="61">
        <v>45469</v>
      </c>
      <c r="F350" s="61">
        <v>45499</v>
      </c>
      <c r="K350">
        <v>492</v>
      </c>
      <c r="P350">
        <v>145.5</v>
      </c>
      <c r="Q350">
        <v>145.5</v>
      </c>
      <c r="S350">
        <v>200</v>
      </c>
      <c r="T350">
        <v>1.58</v>
      </c>
      <c r="V350">
        <v>12.4</v>
      </c>
      <c r="W350">
        <v>8.16</v>
      </c>
      <c r="X350">
        <v>2.52</v>
      </c>
      <c r="AA350">
        <v>24.8</v>
      </c>
      <c r="AB350">
        <v>10.9</v>
      </c>
      <c r="AD350">
        <v>4.21</v>
      </c>
      <c r="AF350">
        <v>2.86</v>
      </c>
      <c r="AI350">
        <v>71.5</v>
      </c>
      <c r="AK350">
        <v>1.03</v>
      </c>
      <c r="AQ350">
        <v>7.68</v>
      </c>
      <c r="AR350">
        <v>54.3</v>
      </c>
      <c r="AW350">
        <v>14.45</v>
      </c>
      <c r="AX350">
        <v>14.45</v>
      </c>
      <c r="AY350">
        <v>27.9</v>
      </c>
      <c r="BC350">
        <v>90.5</v>
      </c>
      <c r="BE350">
        <v>9.51</v>
      </c>
      <c r="BF350">
        <v>1.9</v>
      </c>
      <c r="BG350">
        <v>21.5</v>
      </c>
      <c r="BH350">
        <v>0.5</v>
      </c>
      <c r="BI350">
        <v>1.97</v>
      </c>
      <c r="BJ350">
        <v>1.97</v>
      </c>
      <c r="BL350">
        <v>5.59</v>
      </c>
      <c r="BM350">
        <v>0.59</v>
      </c>
      <c r="BO350">
        <v>1.18</v>
      </c>
      <c r="BP350">
        <v>1.52</v>
      </c>
      <c r="BQ350">
        <v>1.52</v>
      </c>
      <c r="BR350">
        <v>1.52</v>
      </c>
      <c r="BS350">
        <v>223</v>
      </c>
      <c r="BT350">
        <v>1.1000000000000001</v>
      </c>
      <c r="BU350">
        <v>95.2</v>
      </c>
      <c r="BV350">
        <v>7.5</v>
      </c>
      <c r="BX350">
        <v>154</v>
      </c>
    </row>
    <row r="351" spans="1:76" x14ac:dyDescent="0.25">
      <c r="A351" t="s">
        <v>465</v>
      </c>
      <c r="B351" t="s">
        <v>119</v>
      </c>
      <c r="C351" t="s">
        <v>230</v>
      </c>
      <c r="D351" t="s">
        <v>231</v>
      </c>
      <c r="E351" s="61">
        <v>45469</v>
      </c>
      <c r="F351" s="61">
        <v>45499</v>
      </c>
      <c r="K351">
        <v>404</v>
      </c>
      <c r="P351">
        <v>95.6</v>
      </c>
      <c r="Q351">
        <v>95.6</v>
      </c>
      <c r="S351">
        <v>199</v>
      </c>
      <c r="T351">
        <v>1.98</v>
      </c>
      <c r="V351">
        <v>17.399999999999999</v>
      </c>
      <c r="W351">
        <v>11.4</v>
      </c>
      <c r="X351">
        <v>3.57</v>
      </c>
      <c r="AA351">
        <v>24.6</v>
      </c>
      <c r="AB351">
        <v>15.9</v>
      </c>
      <c r="AD351">
        <v>3.82</v>
      </c>
      <c r="AF351">
        <v>3.87</v>
      </c>
      <c r="AI351">
        <v>92.4</v>
      </c>
      <c r="AK351">
        <v>1.42</v>
      </c>
      <c r="AQ351">
        <v>7.75</v>
      </c>
      <c r="AR351">
        <v>75.5</v>
      </c>
      <c r="AW351">
        <v>19.2</v>
      </c>
      <c r="AX351">
        <v>19.2</v>
      </c>
      <c r="AY351">
        <v>33</v>
      </c>
      <c r="BC351">
        <v>73.2</v>
      </c>
      <c r="BE351">
        <v>15.15</v>
      </c>
      <c r="BF351">
        <v>2.1</v>
      </c>
      <c r="BG351">
        <v>21.5</v>
      </c>
      <c r="BH351">
        <v>0.5</v>
      </c>
      <c r="BI351">
        <v>2.44</v>
      </c>
      <c r="BJ351">
        <v>2.44</v>
      </c>
      <c r="BL351">
        <v>5.24</v>
      </c>
      <c r="BM351">
        <v>0.57999999999999996</v>
      </c>
      <c r="BO351">
        <v>1.58</v>
      </c>
      <c r="BP351">
        <v>1.76</v>
      </c>
      <c r="BQ351">
        <v>1.76</v>
      </c>
      <c r="BR351">
        <v>1.76</v>
      </c>
      <c r="BS351">
        <v>240</v>
      </c>
      <c r="BT351">
        <v>1.2</v>
      </c>
      <c r="BU351">
        <v>129</v>
      </c>
      <c r="BV351">
        <v>9.69</v>
      </c>
      <c r="BX351">
        <v>154</v>
      </c>
    </row>
    <row r="352" spans="1:76" x14ac:dyDescent="0.25">
      <c r="A352" t="s">
        <v>466</v>
      </c>
      <c r="B352" t="s">
        <v>119</v>
      </c>
      <c r="C352" t="s">
        <v>230</v>
      </c>
      <c r="D352" t="s">
        <v>231</v>
      </c>
      <c r="E352" s="61">
        <v>45469</v>
      </c>
      <c r="F352" s="61">
        <v>45499</v>
      </c>
      <c r="K352">
        <v>444</v>
      </c>
      <c r="P352">
        <v>59.8</v>
      </c>
      <c r="Q352">
        <v>59.8</v>
      </c>
      <c r="S352">
        <v>207</v>
      </c>
      <c r="T352">
        <v>1.02</v>
      </c>
      <c r="V352">
        <v>16.95</v>
      </c>
      <c r="W352">
        <v>10.35</v>
      </c>
      <c r="X352">
        <v>3.68</v>
      </c>
      <c r="AA352">
        <v>24.2</v>
      </c>
      <c r="AB352">
        <v>15.95</v>
      </c>
      <c r="AD352">
        <v>3.87</v>
      </c>
      <c r="AF352">
        <v>3.58</v>
      </c>
      <c r="AI352">
        <v>78.099999999999994</v>
      </c>
      <c r="AK352">
        <v>1.17</v>
      </c>
      <c r="AQ352">
        <v>7.02</v>
      </c>
      <c r="AR352">
        <v>68.2</v>
      </c>
      <c r="AW352">
        <v>17.45</v>
      </c>
      <c r="AX352">
        <v>17.45</v>
      </c>
      <c r="AY352">
        <v>29.8</v>
      </c>
      <c r="BC352">
        <v>75.7</v>
      </c>
      <c r="BE352">
        <v>15.35</v>
      </c>
      <c r="BF352">
        <v>2</v>
      </c>
      <c r="BG352">
        <v>21.2</v>
      </c>
      <c r="BH352">
        <v>0.4</v>
      </c>
      <c r="BI352">
        <v>2.44</v>
      </c>
      <c r="BJ352">
        <v>2.44</v>
      </c>
      <c r="BL352">
        <v>5.19</v>
      </c>
      <c r="BM352">
        <v>0.55000000000000004</v>
      </c>
      <c r="BO352">
        <v>1.53</v>
      </c>
      <c r="BP352">
        <v>1.38</v>
      </c>
      <c r="BQ352">
        <v>1.38</v>
      </c>
      <c r="BR352">
        <v>1.38</v>
      </c>
      <c r="BS352">
        <v>221</v>
      </c>
      <c r="BT352">
        <v>1.1000000000000001</v>
      </c>
      <c r="BU352">
        <v>116.5</v>
      </c>
      <c r="BV352">
        <v>9.93</v>
      </c>
      <c r="BX352">
        <v>143</v>
      </c>
    </row>
    <row r="353" spans="1:76" x14ac:dyDescent="0.25">
      <c r="A353" t="s">
        <v>467</v>
      </c>
      <c r="B353" t="s">
        <v>119</v>
      </c>
      <c r="C353" t="s">
        <v>230</v>
      </c>
      <c r="D353" t="s">
        <v>231</v>
      </c>
      <c r="E353" s="61">
        <v>45469</v>
      </c>
      <c r="F353" s="61">
        <v>45499</v>
      </c>
      <c r="K353">
        <v>560</v>
      </c>
      <c r="P353">
        <v>56.4</v>
      </c>
      <c r="Q353">
        <v>56.4</v>
      </c>
      <c r="S353">
        <v>243</v>
      </c>
      <c r="T353">
        <v>0.95</v>
      </c>
      <c r="V353">
        <v>16.649999999999999</v>
      </c>
      <c r="W353">
        <v>11.1</v>
      </c>
      <c r="X353">
        <v>4.49</v>
      </c>
      <c r="AA353">
        <v>24</v>
      </c>
      <c r="AB353">
        <v>16.5</v>
      </c>
      <c r="AD353">
        <v>4.01</v>
      </c>
      <c r="AF353">
        <v>3.38</v>
      </c>
      <c r="AI353">
        <v>74.900000000000006</v>
      </c>
      <c r="AK353">
        <v>1.44</v>
      </c>
      <c r="AQ353">
        <v>7.28</v>
      </c>
      <c r="AR353">
        <v>71.400000000000006</v>
      </c>
      <c r="AW353">
        <v>17.600000000000001</v>
      </c>
      <c r="AX353">
        <v>17.600000000000001</v>
      </c>
      <c r="AY353">
        <v>50.2</v>
      </c>
      <c r="BC353">
        <v>63</v>
      </c>
      <c r="BE353">
        <v>18.100000000000001</v>
      </c>
      <c r="BF353">
        <v>1.5</v>
      </c>
      <c r="BG353">
        <v>26.5</v>
      </c>
      <c r="BH353">
        <v>0.5</v>
      </c>
      <c r="BI353">
        <v>2.69</v>
      </c>
      <c r="BJ353">
        <v>2.69</v>
      </c>
      <c r="BL353">
        <v>4.95</v>
      </c>
      <c r="BM353">
        <v>0.57999999999999996</v>
      </c>
      <c r="BO353">
        <v>1.61</v>
      </c>
      <c r="BP353">
        <v>1.37</v>
      </c>
      <c r="BQ353">
        <v>1.37</v>
      </c>
      <c r="BR353">
        <v>1.37</v>
      </c>
      <c r="BS353">
        <v>245</v>
      </c>
      <c r="BT353">
        <v>1.3</v>
      </c>
      <c r="BU353">
        <v>109.5</v>
      </c>
      <c r="BV353">
        <v>10.15</v>
      </c>
      <c r="BX353">
        <v>149</v>
      </c>
    </row>
    <row r="354" spans="1:76" x14ac:dyDescent="0.25">
      <c r="A354" t="s">
        <v>468</v>
      </c>
      <c r="B354" t="s">
        <v>119</v>
      </c>
      <c r="C354" t="s">
        <v>230</v>
      </c>
      <c r="D354" t="s">
        <v>231</v>
      </c>
      <c r="E354" s="61">
        <v>45469</v>
      </c>
      <c r="F354" s="61">
        <v>45499</v>
      </c>
      <c r="K354">
        <v>371</v>
      </c>
      <c r="P354">
        <v>46.7</v>
      </c>
      <c r="Q354">
        <v>46.7</v>
      </c>
      <c r="S354">
        <v>214</v>
      </c>
      <c r="T354">
        <v>0.88</v>
      </c>
      <c r="V354">
        <v>15.65</v>
      </c>
      <c r="W354">
        <v>8.57</v>
      </c>
      <c r="X354">
        <v>3.46</v>
      </c>
      <c r="AA354">
        <v>23.3</v>
      </c>
      <c r="AB354">
        <v>14.2</v>
      </c>
      <c r="AD354">
        <v>4.07</v>
      </c>
      <c r="AF354">
        <v>3.27</v>
      </c>
      <c r="AI354">
        <v>63.8</v>
      </c>
      <c r="AK354">
        <v>1.31</v>
      </c>
      <c r="AQ354">
        <v>7.2</v>
      </c>
      <c r="AR354">
        <v>59.9</v>
      </c>
      <c r="AW354">
        <v>14.55</v>
      </c>
      <c r="AX354">
        <v>14.55</v>
      </c>
      <c r="AY354">
        <v>47.9</v>
      </c>
      <c r="BC354">
        <v>65.5</v>
      </c>
      <c r="BE354">
        <v>12.7</v>
      </c>
      <c r="BF354">
        <v>1.2</v>
      </c>
      <c r="BG354">
        <v>27.9</v>
      </c>
      <c r="BH354">
        <v>0.5</v>
      </c>
      <c r="BI354">
        <v>2.1800000000000002</v>
      </c>
      <c r="BJ354">
        <v>2.1800000000000002</v>
      </c>
      <c r="BL354">
        <v>4.54</v>
      </c>
      <c r="BM354">
        <v>0.56999999999999995</v>
      </c>
      <c r="BO354">
        <v>1.27</v>
      </c>
      <c r="BP354">
        <v>1.34</v>
      </c>
      <c r="BQ354">
        <v>1.34</v>
      </c>
      <c r="BR354">
        <v>1.34</v>
      </c>
      <c r="BS354">
        <v>235</v>
      </c>
      <c r="BT354">
        <v>2</v>
      </c>
      <c r="BU354">
        <v>102.5</v>
      </c>
      <c r="BV354">
        <v>8.08</v>
      </c>
      <c r="BX354">
        <v>144</v>
      </c>
    </row>
    <row r="355" spans="1:76" x14ac:dyDescent="0.25">
      <c r="A355" t="s">
        <v>469</v>
      </c>
      <c r="B355" t="s">
        <v>119</v>
      </c>
      <c r="C355" t="s">
        <v>230</v>
      </c>
      <c r="D355" t="s">
        <v>231</v>
      </c>
      <c r="E355" s="61">
        <v>45469</v>
      </c>
      <c r="F355" s="61">
        <v>45499</v>
      </c>
      <c r="K355">
        <v>377</v>
      </c>
      <c r="P355">
        <v>40.200000000000003</v>
      </c>
      <c r="Q355">
        <v>40.200000000000003</v>
      </c>
      <c r="S355">
        <v>265</v>
      </c>
      <c r="T355">
        <v>0.89</v>
      </c>
      <c r="V355">
        <v>11.85</v>
      </c>
      <c r="W355">
        <v>6.94</v>
      </c>
      <c r="X355">
        <v>2.59</v>
      </c>
      <c r="AA355">
        <v>24.3</v>
      </c>
      <c r="AB355">
        <v>10.35</v>
      </c>
      <c r="AD355">
        <v>4.05</v>
      </c>
      <c r="AF355">
        <v>2.56</v>
      </c>
      <c r="AI355">
        <v>40.6</v>
      </c>
      <c r="AK355">
        <v>0.78</v>
      </c>
      <c r="AQ355">
        <v>7.34</v>
      </c>
      <c r="AR355">
        <v>41.6</v>
      </c>
      <c r="AW355">
        <v>9.14</v>
      </c>
      <c r="AX355">
        <v>9.14</v>
      </c>
      <c r="AY355">
        <v>55.2</v>
      </c>
      <c r="BC355">
        <v>73.099999999999994</v>
      </c>
      <c r="BE355">
        <v>9.42</v>
      </c>
      <c r="BF355">
        <v>1.4</v>
      </c>
      <c r="BG355">
        <v>29</v>
      </c>
      <c r="BH355">
        <v>0.5</v>
      </c>
      <c r="BI355">
        <v>1.67</v>
      </c>
      <c r="BJ355">
        <v>1.67</v>
      </c>
      <c r="BL355">
        <v>4.8</v>
      </c>
      <c r="BM355">
        <v>0.56999999999999995</v>
      </c>
      <c r="BO355">
        <v>0.99</v>
      </c>
      <c r="BP355">
        <v>1.33</v>
      </c>
      <c r="BQ355">
        <v>1.33</v>
      </c>
      <c r="BR355">
        <v>1.33</v>
      </c>
      <c r="BS355">
        <v>234</v>
      </c>
      <c r="BT355">
        <v>1.2</v>
      </c>
      <c r="BU355">
        <v>72</v>
      </c>
      <c r="BV355">
        <v>6.47</v>
      </c>
      <c r="BX355">
        <v>144</v>
      </c>
    </row>
    <row r="356" spans="1:76" x14ac:dyDescent="0.25">
      <c r="A356" t="s">
        <v>470</v>
      </c>
      <c r="B356" t="s">
        <v>119</v>
      </c>
      <c r="C356" t="s">
        <v>230</v>
      </c>
      <c r="D356" t="s">
        <v>231</v>
      </c>
      <c r="E356" s="61">
        <v>45469</v>
      </c>
      <c r="F356" s="61">
        <v>45499</v>
      </c>
      <c r="K356">
        <v>347</v>
      </c>
      <c r="P356">
        <v>52.3</v>
      </c>
      <c r="Q356">
        <v>52.3</v>
      </c>
      <c r="S356">
        <v>233</v>
      </c>
      <c r="T356">
        <v>0.87</v>
      </c>
      <c r="V356">
        <v>11.25</v>
      </c>
      <c r="W356">
        <v>7.66</v>
      </c>
      <c r="X356">
        <v>2.29</v>
      </c>
      <c r="AA356">
        <v>24.2</v>
      </c>
      <c r="AB356">
        <v>10.1</v>
      </c>
      <c r="AD356">
        <v>3.91</v>
      </c>
      <c r="AF356">
        <v>2.4700000000000002</v>
      </c>
      <c r="AI356">
        <v>42.4</v>
      </c>
      <c r="AK356">
        <v>0.99</v>
      </c>
      <c r="AQ356">
        <v>7.25</v>
      </c>
      <c r="AR356">
        <v>41.5</v>
      </c>
      <c r="AW356">
        <v>9.86</v>
      </c>
      <c r="AX356">
        <v>9.86</v>
      </c>
      <c r="AY356">
        <v>52.5</v>
      </c>
      <c r="BC356">
        <v>68.3</v>
      </c>
      <c r="BE356">
        <v>8.7100000000000009</v>
      </c>
      <c r="BF356">
        <v>1.2</v>
      </c>
      <c r="BG356">
        <v>30.2</v>
      </c>
      <c r="BH356">
        <v>0.5</v>
      </c>
      <c r="BI356">
        <v>1.76</v>
      </c>
      <c r="BJ356">
        <v>1.76</v>
      </c>
      <c r="BL356">
        <v>5.25</v>
      </c>
      <c r="BM356">
        <v>0.56000000000000005</v>
      </c>
      <c r="BO356">
        <v>0.9</v>
      </c>
      <c r="BP356">
        <v>1.25</v>
      </c>
      <c r="BQ356">
        <v>1.25</v>
      </c>
      <c r="BR356">
        <v>1.25</v>
      </c>
      <c r="BS356">
        <v>188</v>
      </c>
      <c r="BT356">
        <v>1.4</v>
      </c>
      <c r="BU356">
        <v>75.2</v>
      </c>
      <c r="BV356">
        <v>6.48</v>
      </c>
      <c r="BX356">
        <v>142</v>
      </c>
    </row>
    <row r="357" spans="1:76" x14ac:dyDescent="0.25">
      <c r="A357" t="s">
        <v>471</v>
      </c>
      <c r="B357" t="s">
        <v>119</v>
      </c>
      <c r="C357" t="s">
        <v>230</v>
      </c>
      <c r="D357" t="s">
        <v>231</v>
      </c>
      <c r="E357" s="61">
        <v>45469</v>
      </c>
      <c r="F357" s="61">
        <v>45499</v>
      </c>
      <c r="K357">
        <v>358</v>
      </c>
      <c r="P357">
        <v>52.1</v>
      </c>
      <c r="Q357">
        <v>52.1</v>
      </c>
      <c r="S357">
        <v>185</v>
      </c>
      <c r="T357">
        <v>1.88</v>
      </c>
      <c r="V357">
        <v>9.7899999999999991</v>
      </c>
      <c r="W357">
        <v>5.84</v>
      </c>
      <c r="X357">
        <v>2.2599999999999998</v>
      </c>
      <c r="AA357">
        <v>22.6</v>
      </c>
      <c r="AB357">
        <v>9.0500000000000007</v>
      </c>
      <c r="AD357">
        <v>4</v>
      </c>
      <c r="AF357">
        <v>2.08</v>
      </c>
      <c r="AI357">
        <v>37.1</v>
      </c>
      <c r="AK357">
        <v>0.79</v>
      </c>
      <c r="AQ357">
        <v>8.4</v>
      </c>
      <c r="AR357">
        <v>37.700000000000003</v>
      </c>
      <c r="AW357">
        <v>8.36</v>
      </c>
      <c r="AX357">
        <v>8.36</v>
      </c>
      <c r="AY357">
        <v>63</v>
      </c>
      <c r="BC357">
        <v>56</v>
      </c>
      <c r="BE357">
        <v>7.96</v>
      </c>
      <c r="BF357">
        <v>1.8</v>
      </c>
      <c r="BG357">
        <v>31.2</v>
      </c>
      <c r="BH357">
        <v>0.5</v>
      </c>
      <c r="BI357">
        <v>1.47</v>
      </c>
      <c r="BJ357">
        <v>1.47</v>
      </c>
      <c r="BL357">
        <v>6.03</v>
      </c>
      <c r="BM357">
        <v>0.56000000000000005</v>
      </c>
      <c r="BO357">
        <v>0.88</v>
      </c>
      <c r="BP357">
        <v>1.64</v>
      </c>
      <c r="BQ357">
        <v>1.64</v>
      </c>
      <c r="BR357">
        <v>1.64</v>
      </c>
      <c r="BS357">
        <v>186</v>
      </c>
      <c r="BT357">
        <v>1.7</v>
      </c>
      <c r="BU357">
        <v>60.1</v>
      </c>
      <c r="BV357">
        <v>5.45</v>
      </c>
      <c r="BX357">
        <v>157</v>
      </c>
    </row>
    <row r="358" spans="1:76" x14ac:dyDescent="0.25">
      <c r="A358" t="s">
        <v>472</v>
      </c>
      <c r="B358" t="s">
        <v>119</v>
      </c>
      <c r="C358" t="s">
        <v>230</v>
      </c>
      <c r="D358" t="s">
        <v>231</v>
      </c>
      <c r="E358" s="61">
        <v>45469</v>
      </c>
      <c r="F358" s="61">
        <v>45499</v>
      </c>
      <c r="K358">
        <v>276</v>
      </c>
      <c r="P358">
        <v>36.299999999999997</v>
      </c>
      <c r="Q358">
        <v>36.299999999999997</v>
      </c>
      <c r="S358">
        <v>206</v>
      </c>
      <c r="T358">
        <v>0.83</v>
      </c>
      <c r="V358">
        <v>6.97</v>
      </c>
      <c r="W358">
        <v>4.84</v>
      </c>
      <c r="X358">
        <v>1.48</v>
      </c>
      <c r="AA358">
        <v>22.1</v>
      </c>
      <c r="AB358">
        <v>6.67</v>
      </c>
      <c r="AD358">
        <v>4.12</v>
      </c>
      <c r="AF358">
        <v>1.65</v>
      </c>
      <c r="AI358">
        <v>25.4</v>
      </c>
      <c r="AK358">
        <v>0.76</v>
      </c>
      <c r="AQ358">
        <v>6.81</v>
      </c>
      <c r="AR358">
        <v>25.1</v>
      </c>
      <c r="AW358">
        <v>5.89</v>
      </c>
      <c r="AX358">
        <v>5.89</v>
      </c>
      <c r="AY358">
        <v>49.1</v>
      </c>
      <c r="BC358">
        <v>65.5</v>
      </c>
      <c r="BE358">
        <v>6.34</v>
      </c>
      <c r="BF358">
        <v>1.5</v>
      </c>
      <c r="BG358">
        <v>30.3</v>
      </c>
      <c r="BH358">
        <v>0.5</v>
      </c>
      <c r="BI358">
        <v>1.1399999999999999</v>
      </c>
      <c r="BJ358">
        <v>1.1399999999999999</v>
      </c>
      <c r="BL358">
        <v>4.6500000000000004</v>
      </c>
      <c r="BM358">
        <v>0.55000000000000004</v>
      </c>
      <c r="BO358">
        <v>0.73</v>
      </c>
      <c r="BP358">
        <v>1.23</v>
      </c>
      <c r="BQ358">
        <v>1.23</v>
      </c>
      <c r="BR358">
        <v>1.23</v>
      </c>
      <c r="BS358">
        <v>171</v>
      </c>
      <c r="BT358">
        <v>1.1000000000000001</v>
      </c>
      <c r="BU358">
        <v>49.9</v>
      </c>
      <c r="BV358">
        <v>4.6100000000000003</v>
      </c>
      <c r="BX358">
        <v>139</v>
      </c>
    </row>
    <row r="359" spans="1:76" x14ac:dyDescent="0.25">
      <c r="A359" t="s">
        <v>473</v>
      </c>
      <c r="B359" t="s">
        <v>119</v>
      </c>
      <c r="C359" t="s">
        <v>230</v>
      </c>
      <c r="D359" t="s">
        <v>231</v>
      </c>
      <c r="E359" s="61">
        <v>45469</v>
      </c>
      <c r="F359" s="61">
        <v>45499</v>
      </c>
      <c r="K359">
        <v>252</v>
      </c>
      <c r="P359">
        <v>33</v>
      </c>
      <c r="Q359">
        <v>33</v>
      </c>
      <c r="S359">
        <v>216</v>
      </c>
      <c r="T359">
        <v>1.28</v>
      </c>
      <c r="V359">
        <v>6.63</v>
      </c>
      <c r="W359">
        <v>4.18</v>
      </c>
      <c r="X359">
        <v>1.4</v>
      </c>
      <c r="AA359">
        <v>22.3</v>
      </c>
      <c r="AB359">
        <v>6.33</v>
      </c>
      <c r="AD359">
        <v>3.8</v>
      </c>
      <c r="AF359">
        <v>1.39</v>
      </c>
      <c r="AI359">
        <v>23.8</v>
      </c>
      <c r="AK359">
        <v>0.57999999999999996</v>
      </c>
      <c r="AQ359">
        <v>6.71</v>
      </c>
      <c r="AR359">
        <v>23.9</v>
      </c>
      <c r="AW359">
        <v>5.44</v>
      </c>
      <c r="AX359">
        <v>5.44</v>
      </c>
      <c r="AY359">
        <v>48.7</v>
      </c>
      <c r="BC359">
        <v>62.1</v>
      </c>
      <c r="BE359">
        <v>5.17</v>
      </c>
      <c r="BF359">
        <v>1.3</v>
      </c>
      <c r="BG359">
        <v>29</v>
      </c>
      <c r="BH359">
        <v>0.5</v>
      </c>
      <c r="BI359">
        <v>1.06</v>
      </c>
      <c r="BJ359">
        <v>1.06</v>
      </c>
      <c r="BL359">
        <v>4.37</v>
      </c>
      <c r="BM359">
        <v>0.54</v>
      </c>
      <c r="BO359">
        <v>0.65</v>
      </c>
      <c r="BP359">
        <v>1.34</v>
      </c>
      <c r="BQ359">
        <v>1.34</v>
      </c>
      <c r="BR359">
        <v>1.34</v>
      </c>
      <c r="BS359">
        <v>158</v>
      </c>
      <c r="BT359">
        <v>1.2</v>
      </c>
      <c r="BU359">
        <v>48</v>
      </c>
      <c r="BV359">
        <v>3.72</v>
      </c>
      <c r="BX359">
        <v>137</v>
      </c>
    </row>
    <row r="360" spans="1:76" x14ac:dyDescent="0.25">
      <c r="A360" t="s">
        <v>474</v>
      </c>
      <c r="B360" t="s">
        <v>119</v>
      </c>
      <c r="C360" t="s">
        <v>230</v>
      </c>
      <c r="D360" t="s">
        <v>231</v>
      </c>
      <c r="E360" s="61">
        <v>45469</v>
      </c>
      <c r="F360" s="61">
        <v>45499</v>
      </c>
      <c r="K360">
        <v>284</v>
      </c>
      <c r="P360">
        <v>35.200000000000003</v>
      </c>
      <c r="Q360">
        <v>35.200000000000003</v>
      </c>
      <c r="S360">
        <v>170</v>
      </c>
      <c r="T360">
        <v>0.86</v>
      </c>
      <c r="V360">
        <v>7.1</v>
      </c>
      <c r="W360">
        <v>4.76</v>
      </c>
      <c r="X360">
        <v>1.56</v>
      </c>
      <c r="AA360">
        <v>18</v>
      </c>
      <c r="AB360">
        <v>7.09</v>
      </c>
      <c r="AD360">
        <v>3.63</v>
      </c>
      <c r="AF360">
        <v>1.58</v>
      </c>
      <c r="AI360">
        <v>26.2</v>
      </c>
      <c r="AK360">
        <v>0.71</v>
      </c>
      <c r="AQ360">
        <v>6.02</v>
      </c>
      <c r="AR360">
        <v>26.9</v>
      </c>
      <c r="AW360">
        <v>6.14</v>
      </c>
      <c r="AX360">
        <v>6.14</v>
      </c>
      <c r="AY360">
        <v>50.7</v>
      </c>
      <c r="BC360">
        <v>51.1</v>
      </c>
      <c r="BE360">
        <v>6.48</v>
      </c>
      <c r="BF360">
        <v>1.2</v>
      </c>
      <c r="BG360">
        <v>63</v>
      </c>
      <c r="BH360">
        <v>0.4</v>
      </c>
      <c r="BI360">
        <v>1.1100000000000001</v>
      </c>
      <c r="BJ360">
        <v>1.1100000000000001</v>
      </c>
      <c r="BL360">
        <v>4.55</v>
      </c>
      <c r="BM360">
        <v>0.45</v>
      </c>
      <c r="BO360">
        <v>0.65</v>
      </c>
      <c r="BP360">
        <v>1.1100000000000001</v>
      </c>
      <c r="BQ360">
        <v>1.1100000000000001</v>
      </c>
      <c r="BR360">
        <v>1.1100000000000001</v>
      </c>
      <c r="BS360">
        <v>205</v>
      </c>
      <c r="BT360">
        <v>1.9</v>
      </c>
      <c r="BU360">
        <v>44.8</v>
      </c>
      <c r="BV360">
        <v>4.2300000000000004</v>
      </c>
      <c r="BX360">
        <v>134</v>
      </c>
    </row>
    <row r="361" spans="1:76" x14ac:dyDescent="0.25">
      <c r="A361" t="s">
        <v>475</v>
      </c>
      <c r="B361" t="s">
        <v>119</v>
      </c>
      <c r="C361" t="s">
        <v>230</v>
      </c>
      <c r="D361" t="s">
        <v>231</v>
      </c>
      <c r="E361" s="61">
        <v>45469</v>
      </c>
      <c r="F361" s="61">
        <v>45499</v>
      </c>
      <c r="K361">
        <v>340</v>
      </c>
      <c r="P361">
        <v>58.2</v>
      </c>
      <c r="Q361">
        <v>58.2</v>
      </c>
      <c r="S361">
        <v>209</v>
      </c>
      <c r="T361">
        <v>1.34</v>
      </c>
      <c r="V361">
        <v>8.61</v>
      </c>
      <c r="W361">
        <v>4.87</v>
      </c>
      <c r="X361">
        <v>1.7</v>
      </c>
      <c r="AA361">
        <v>21.5</v>
      </c>
      <c r="AB361">
        <v>8.23</v>
      </c>
      <c r="AD361">
        <v>4.3899999999999997</v>
      </c>
      <c r="AF361">
        <v>1.67</v>
      </c>
      <c r="AI361">
        <v>31.6</v>
      </c>
      <c r="AK361">
        <v>0.83</v>
      </c>
      <c r="AQ361">
        <v>7.04</v>
      </c>
      <c r="AR361">
        <v>31.1</v>
      </c>
      <c r="AW361">
        <v>7.6</v>
      </c>
      <c r="AX361">
        <v>7.6</v>
      </c>
      <c r="AY361">
        <v>58</v>
      </c>
      <c r="BC361">
        <v>59.6</v>
      </c>
      <c r="BE361">
        <v>6.96</v>
      </c>
      <c r="BF361">
        <v>1.8</v>
      </c>
      <c r="BG361">
        <v>37.799999999999997</v>
      </c>
      <c r="BH361">
        <v>0.5</v>
      </c>
      <c r="BI361">
        <v>1.32</v>
      </c>
      <c r="BJ361">
        <v>1.32</v>
      </c>
      <c r="BL361">
        <v>5.57</v>
      </c>
      <c r="BM361">
        <v>0.54</v>
      </c>
      <c r="BO361">
        <v>0.7</v>
      </c>
      <c r="BP361">
        <v>1.46</v>
      </c>
      <c r="BQ361">
        <v>1.46</v>
      </c>
      <c r="BR361">
        <v>1.46</v>
      </c>
      <c r="BS361">
        <v>200</v>
      </c>
      <c r="BT361">
        <v>2.8</v>
      </c>
      <c r="BU361">
        <v>52.4</v>
      </c>
      <c r="BV361">
        <v>4.68</v>
      </c>
      <c r="BX361">
        <v>173</v>
      </c>
    </row>
    <row r="362" spans="1:76" x14ac:dyDescent="0.25">
      <c r="A362" t="s">
        <v>476</v>
      </c>
      <c r="B362" t="s">
        <v>119</v>
      </c>
      <c r="C362" t="s">
        <v>230</v>
      </c>
      <c r="D362" t="s">
        <v>231</v>
      </c>
      <c r="E362" s="61">
        <v>45469</v>
      </c>
      <c r="F362" s="61">
        <v>45499</v>
      </c>
      <c r="K362">
        <v>278</v>
      </c>
      <c r="P362">
        <v>50.5</v>
      </c>
      <c r="Q362">
        <v>50.5</v>
      </c>
      <c r="S362">
        <v>188</v>
      </c>
      <c r="T362">
        <v>1.26</v>
      </c>
      <c r="V362">
        <v>7.51</v>
      </c>
      <c r="W362">
        <v>4.75</v>
      </c>
      <c r="X362">
        <v>1.58</v>
      </c>
      <c r="AA362">
        <v>21.9</v>
      </c>
      <c r="AB362">
        <v>6.84</v>
      </c>
      <c r="AD362">
        <v>3.7</v>
      </c>
      <c r="AF362">
        <v>1.55</v>
      </c>
      <c r="AI362">
        <v>25.3</v>
      </c>
      <c r="AK362">
        <v>0.68</v>
      </c>
      <c r="AQ362">
        <v>6.64</v>
      </c>
      <c r="AR362">
        <v>25.8</v>
      </c>
      <c r="AW362">
        <v>6.15</v>
      </c>
      <c r="AX362">
        <v>6.15</v>
      </c>
      <c r="AY362">
        <v>56</v>
      </c>
      <c r="BC362">
        <v>60.9</v>
      </c>
      <c r="BE362">
        <v>6.12</v>
      </c>
      <c r="BF362">
        <v>1.6</v>
      </c>
      <c r="BG362">
        <v>31.5</v>
      </c>
      <c r="BH362">
        <v>0.4</v>
      </c>
      <c r="BI362">
        <v>1.1499999999999999</v>
      </c>
      <c r="BJ362">
        <v>1.1499999999999999</v>
      </c>
      <c r="BL362">
        <v>4.4400000000000004</v>
      </c>
      <c r="BM362">
        <v>0.54</v>
      </c>
      <c r="BO362">
        <v>0.64</v>
      </c>
      <c r="BP362">
        <v>1.45</v>
      </c>
      <c r="BQ362">
        <v>1.45</v>
      </c>
      <c r="BR362">
        <v>1.45</v>
      </c>
      <c r="BS362">
        <v>179</v>
      </c>
      <c r="BT362">
        <v>1.8</v>
      </c>
      <c r="BU362">
        <v>49.1</v>
      </c>
      <c r="BV362">
        <v>4.21</v>
      </c>
      <c r="BX362">
        <v>141</v>
      </c>
    </row>
    <row r="363" spans="1:76" x14ac:dyDescent="0.25">
      <c r="A363" t="s">
        <v>477</v>
      </c>
      <c r="B363" t="s">
        <v>119</v>
      </c>
      <c r="C363" t="s">
        <v>230</v>
      </c>
      <c r="D363" t="s">
        <v>231</v>
      </c>
      <c r="E363" s="61">
        <v>45469</v>
      </c>
      <c r="F363" s="61">
        <v>45499</v>
      </c>
      <c r="K363">
        <v>244</v>
      </c>
      <c r="P363">
        <v>42.4</v>
      </c>
      <c r="Q363">
        <v>42.4</v>
      </c>
      <c r="S363">
        <v>179</v>
      </c>
      <c r="T363">
        <v>1.26</v>
      </c>
      <c r="V363">
        <v>5.19</v>
      </c>
      <c r="W363">
        <v>3.48</v>
      </c>
      <c r="X363">
        <v>1.06</v>
      </c>
      <c r="AA363">
        <v>24.8</v>
      </c>
      <c r="AB363">
        <v>4.75</v>
      </c>
      <c r="AD363">
        <v>4.38</v>
      </c>
      <c r="AF363">
        <v>1.1399999999999999</v>
      </c>
      <c r="AI363">
        <v>20.7</v>
      </c>
      <c r="AK363">
        <v>0.37</v>
      </c>
      <c r="AQ363">
        <v>7.83</v>
      </c>
      <c r="AR363">
        <v>18.600000000000001</v>
      </c>
      <c r="AW363">
        <v>5.25</v>
      </c>
      <c r="AX363">
        <v>5.25</v>
      </c>
      <c r="AY363">
        <v>31.7</v>
      </c>
      <c r="BC363">
        <v>71.099999999999994</v>
      </c>
      <c r="BE363">
        <v>4.46</v>
      </c>
      <c r="BF363">
        <v>2.1</v>
      </c>
      <c r="BG363">
        <v>26.9</v>
      </c>
      <c r="BH363">
        <v>0.5</v>
      </c>
      <c r="BI363">
        <v>0.82</v>
      </c>
      <c r="BJ363">
        <v>0.82</v>
      </c>
      <c r="BL363">
        <v>6.26</v>
      </c>
      <c r="BM363">
        <v>0.56000000000000005</v>
      </c>
      <c r="BO363">
        <v>0.49</v>
      </c>
      <c r="BP363">
        <v>1.72</v>
      </c>
      <c r="BQ363">
        <v>1.72</v>
      </c>
      <c r="BR363">
        <v>1.72</v>
      </c>
      <c r="BS363">
        <v>300</v>
      </c>
      <c r="BT363">
        <v>1.5</v>
      </c>
      <c r="BU363">
        <v>34.5</v>
      </c>
      <c r="BV363">
        <v>3.35</v>
      </c>
      <c r="BX363">
        <v>159</v>
      </c>
    </row>
    <row r="364" spans="1:76" x14ac:dyDescent="0.25">
      <c r="A364" t="s">
        <v>478</v>
      </c>
      <c r="B364" t="s">
        <v>119</v>
      </c>
      <c r="C364" t="s">
        <v>230</v>
      </c>
      <c r="D364" t="s">
        <v>231</v>
      </c>
      <c r="E364" s="61">
        <v>45469</v>
      </c>
      <c r="F364" s="61">
        <v>45499</v>
      </c>
      <c r="K364">
        <v>263</v>
      </c>
      <c r="P364">
        <v>34.9</v>
      </c>
      <c r="Q364">
        <v>34.9</v>
      </c>
      <c r="S364">
        <v>179</v>
      </c>
      <c r="T364">
        <v>1.41</v>
      </c>
      <c r="V364">
        <v>5.7</v>
      </c>
      <c r="W364">
        <v>3.49</v>
      </c>
      <c r="X364">
        <v>1.2</v>
      </c>
      <c r="AA364">
        <v>25.1</v>
      </c>
      <c r="AB364">
        <v>4.6100000000000003</v>
      </c>
      <c r="AD364">
        <v>3.9</v>
      </c>
      <c r="AF364">
        <v>1.18</v>
      </c>
      <c r="AI364">
        <v>20.100000000000001</v>
      </c>
      <c r="AK364">
        <v>0.49</v>
      </c>
      <c r="AQ364">
        <v>7.28</v>
      </c>
      <c r="AR364">
        <v>22.1</v>
      </c>
      <c r="AW364">
        <v>4.78</v>
      </c>
      <c r="AX364">
        <v>4.78</v>
      </c>
      <c r="AY364">
        <v>28.3</v>
      </c>
      <c r="BC364">
        <v>71</v>
      </c>
      <c r="BE364">
        <v>4.3499999999999996</v>
      </c>
      <c r="BF364">
        <v>2.4</v>
      </c>
      <c r="BG364">
        <v>23</v>
      </c>
      <c r="BH364">
        <v>0.5</v>
      </c>
      <c r="BI364">
        <v>0.74</v>
      </c>
      <c r="BJ364">
        <v>0.74</v>
      </c>
      <c r="BL364">
        <v>6.84</v>
      </c>
      <c r="BM364">
        <v>0.56000000000000005</v>
      </c>
      <c r="BO364">
        <v>0.46</v>
      </c>
      <c r="BP364">
        <v>1.99</v>
      </c>
      <c r="BQ364">
        <v>1.99</v>
      </c>
      <c r="BR364">
        <v>1.99</v>
      </c>
      <c r="BS364">
        <v>318</v>
      </c>
      <c r="BT364">
        <v>1.4</v>
      </c>
      <c r="BU364">
        <v>32</v>
      </c>
      <c r="BV364">
        <v>3.19</v>
      </c>
      <c r="BX364">
        <v>153</v>
      </c>
    </row>
    <row r="365" spans="1:76" x14ac:dyDescent="0.25">
      <c r="A365" t="s">
        <v>479</v>
      </c>
      <c r="B365" t="s">
        <v>119</v>
      </c>
      <c r="C365" t="s">
        <v>230</v>
      </c>
      <c r="D365" t="s">
        <v>231</v>
      </c>
      <c r="E365" s="61">
        <v>45469</v>
      </c>
      <c r="F365" s="61">
        <v>45499</v>
      </c>
      <c r="K365">
        <v>273</v>
      </c>
      <c r="P365">
        <v>48.9</v>
      </c>
      <c r="Q365">
        <v>48.9</v>
      </c>
      <c r="S365">
        <v>185</v>
      </c>
      <c r="T365">
        <v>1.28</v>
      </c>
      <c r="V365">
        <v>5.56</v>
      </c>
      <c r="W365">
        <v>3.33</v>
      </c>
      <c r="X365">
        <v>1.06</v>
      </c>
      <c r="AA365">
        <v>26.4</v>
      </c>
      <c r="AB365">
        <v>5.2</v>
      </c>
      <c r="AD365">
        <v>4.54</v>
      </c>
      <c r="AF365">
        <v>1.26</v>
      </c>
      <c r="AI365">
        <v>23.1</v>
      </c>
      <c r="AK365">
        <v>0.56999999999999995</v>
      </c>
      <c r="AQ365">
        <v>8.11</v>
      </c>
      <c r="AR365">
        <v>22.7</v>
      </c>
      <c r="AW365">
        <v>5.08</v>
      </c>
      <c r="AX365">
        <v>5.08</v>
      </c>
      <c r="AY365">
        <v>27.9</v>
      </c>
      <c r="BC365">
        <v>76.8</v>
      </c>
      <c r="BE365">
        <v>4.53</v>
      </c>
      <c r="BF365">
        <v>2.2000000000000002</v>
      </c>
      <c r="BG365">
        <v>24.5</v>
      </c>
      <c r="BH365">
        <v>0.6</v>
      </c>
      <c r="BI365">
        <v>0.95</v>
      </c>
      <c r="BJ365">
        <v>0.95</v>
      </c>
      <c r="BL365">
        <v>7.37</v>
      </c>
      <c r="BM365">
        <v>0.59</v>
      </c>
      <c r="BO365">
        <v>0.59</v>
      </c>
      <c r="BP365">
        <v>2.2599999999999998</v>
      </c>
      <c r="BQ365">
        <v>2.2599999999999998</v>
      </c>
      <c r="BR365">
        <v>2.2599999999999998</v>
      </c>
      <c r="BS365">
        <v>375</v>
      </c>
      <c r="BT365">
        <v>1.4</v>
      </c>
      <c r="BU365">
        <v>34.799999999999997</v>
      </c>
      <c r="BV365">
        <v>3.3</v>
      </c>
      <c r="BX365">
        <v>164</v>
      </c>
    </row>
    <row r="366" spans="1:76" x14ac:dyDescent="0.25">
      <c r="A366" t="s">
        <v>480</v>
      </c>
      <c r="B366" t="s">
        <v>119</v>
      </c>
      <c r="C366" t="s">
        <v>230</v>
      </c>
      <c r="D366" t="s">
        <v>231</v>
      </c>
      <c r="E366" s="61">
        <v>45469</v>
      </c>
      <c r="F366" s="61">
        <v>45499</v>
      </c>
      <c r="K366">
        <v>382</v>
      </c>
      <c r="P366">
        <v>107.5</v>
      </c>
      <c r="Q366">
        <v>107.5</v>
      </c>
      <c r="S366">
        <v>121</v>
      </c>
      <c r="T366">
        <v>2.81</v>
      </c>
      <c r="V366">
        <v>8.2899999999999991</v>
      </c>
      <c r="W366">
        <v>4.2699999999999996</v>
      </c>
      <c r="X366">
        <v>1.88</v>
      </c>
      <c r="AA366">
        <v>21.7</v>
      </c>
      <c r="AB366">
        <v>8.75</v>
      </c>
      <c r="AD366">
        <v>5.03</v>
      </c>
      <c r="AF366">
        <v>1.54</v>
      </c>
      <c r="AI366">
        <v>46.2</v>
      </c>
      <c r="AK366">
        <v>0.62</v>
      </c>
      <c r="AQ366">
        <v>8.43</v>
      </c>
      <c r="AR366">
        <v>45.2</v>
      </c>
      <c r="AW366">
        <v>11.3</v>
      </c>
      <c r="AX366">
        <v>11.3</v>
      </c>
      <c r="AY366">
        <v>74.099999999999994</v>
      </c>
      <c r="BC366">
        <v>39.700000000000003</v>
      </c>
      <c r="BE366">
        <v>8.32</v>
      </c>
      <c r="BF366">
        <v>2.2999999999999998</v>
      </c>
      <c r="BG366">
        <v>34.299999999999997</v>
      </c>
      <c r="BH366">
        <v>0.6</v>
      </c>
      <c r="BI366">
        <v>1.39</v>
      </c>
      <c r="BJ366">
        <v>1.39</v>
      </c>
      <c r="BL366">
        <v>8.7200000000000006</v>
      </c>
      <c r="BM366">
        <v>0.42</v>
      </c>
      <c r="BO366">
        <v>0.59</v>
      </c>
      <c r="BP366">
        <v>3.05</v>
      </c>
      <c r="BQ366">
        <v>3.05</v>
      </c>
      <c r="BR366">
        <v>3.05</v>
      </c>
      <c r="BS366">
        <v>246</v>
      </c>
      <c r="BT366">
        <v>1.8</v>
      </c>
      <c r="BU366">
        <v>43.1</v>
      </c>
      <c r="BV366">
        <v>4.09</v>
      </c>
      <c r="BX366">
        <v>192</v>
      </c>
    </row>
    <row r="367" spans="1:76" x14ac:dyDescent="0.25">
      <c r="A367" t="s">
        <v>481</v>
      </c>
      <c r="B367" t="s">
        <v>119</v>
      </c>
      <c r="C367" t="s">
        <v>230</v>
      </c>
      <c r="D367" t="s">
        <v>231</v>
      </c>
      <c r="E367" s="61">
        <v>45469</v>
      </c>
      <c r="F367" s="61">
        <v>45499</v>
      </c>
      <c r="K367">
        <v>400</v>
      </c>
      <c r="P367">
        <v>70.7</v>
      </c>
      <c r="Q367">
        <v>70.7</v>
      </c>
      <c r="S367">
        <v>80</v>
      </c>
      <c r="T367">
        <v>3.43</v>
      </c>
      <c r="V367">
        <v>9.77</v>
      </c>
      <c r="W367">
        <v>5.53</v>
      </c>
      <c r="X367">
        <v>2.09</v>
      </c>
      <c r="AA367">
        <v>21.6</v>
      </c>
      <c r="AB367">
        <v>9.9700000000000006</v>
      </c>
      <c r="AD367">
        <v>5.75</v>
      </c>
      <c r="AF367">
        <v>1.87</v>
      </c>
      <c r="AI367">
        <v>50.5</v>
      </c>
      <c r="AK367">
        <v>0.76</v>
      </c>
      <c r="AQ367">
        <v>9.59</v>
      </c>
      <c r="AR367">
        <v>50.1</v>
      </c>
      <c r="AW367">
        <v>12.55</v>
      </c>
      <c r="AX367">
        <v>12.55</v>
      </c>
      <c r="AY367">
        <v>85</v>
      </c>
      <c r="BC367">
        <v>23.9</v>
      </c>
      <c r="BE367">
        <v>10.75</v>
      </c>
      <c r="BF367">
        <v>4.7</v>
      </c>
      <c r="BG367">
        <v>62.2</v>
      </c>
      <c r="BH367">
        <v>0.8</v>
      </c>
      <c r="BI367">
        <v>1.7</v>
      </c>
      <c r="BJ367">
        <v>1.7</v>
      </c>
      <c r="BL367">
        <v>8.98</v>
      </c>
      <c r="BM367">
        <v>0.33</v>
      </c>
      <c r="BO367">
        <v>0.7</v>
      </c>
      <c r="BP367">
        <v>3.72</v>
      </c>
      <c r="BQ367">
        <v>3.72</v>
      </c>
      <c r="BR367">
        <v>3.72</v>
      </c>
      <c r="BS367">
        <v>246</v>
      </c>
      <c r="BT367">
        <v>2.2000000000000002</v>
      </c>
      <c r="BU367">
        <v>51.4</v>
      </c>
      <c r="BV367">
        <v>4.9800000000000004</v>
      </c>
      <c r="BX367">
        <v>206</v>
      </c>
    </row>
    <row r="368" spans="1:76" x14ac:dyDescent="0.25">
      <c r="A368" t="s">
        <v>482</v>
      </c>
      <c r="B368" t="s">
        <v>119</v>
      </c>
      <c r="C368" t="s">
        <v>230</v>
      </c>
      <c r="D368" t="s">
        <v>231</v>
      </c>
      <c r="E368" s="61">
        <v>45469</v>
      </c>
      <c r="F368" s="61">
        <v>45499</v>
      </c>
      <c r="K368">
        <v>308</v>
      </c>
      <c r="P368">
        <v>56.1</v>
      </c>
      <c r="Q368">
        <v>56.1</v>
      </c>
      <c r="S368">
        <v>60</v>
      </c>
      <c r="T368">
        <v>3.62</v>
      </c>
      <c r="V368">
        <v>4.96</v>
      </c>
      <c r="W368">
        <v>3.17</v>
      </c>
      <c r="X368">
        <v>1.06</v>
      </c>
      <c r="AA368">
        <v>15.5</v>
      </c>
      <c r="AB368">
        <v>5.68</v>
      </c>
      <c r="AD368">
        <v>6.04</v>
      </c>
      <c r="AF368">
        <v>1.1000000000000001</v>
      </c>
      <c r="AI368">
        <v>28.7</v>
      </c>
      <c r="AK368">
        <v>0.49</v>
      </c>
      <c r="AQ368">
        <v>8.77</v>
      </c>
      <c r="AR368">
        <v>27.1</v>
      </c>
      <c r="AW368">
        <v>6.78</v>
      </c>
      <c r="AX368">
        <v>6.78</v>
      </c>
      <c r="AY368">
        <v>83.8</v>
      </c>
      <c r="BC368">
        <v>9.1999999999999993</v>
      </c>
      <c r="BE368">
        <v>5.24</v>
      </c>
      <c r="BF368">
        <v>2.7</v>
      </c>
      <c r="BG368">
        <v>71</v>
      </c>
      <c r="BH368">
        <v>0.7</v>
      </c>
      <c r="BI368">
        <v>0.77</v>
      </c>
      <c r="BJ368">
        <v>0.77</v>
      </c>
      <c r="BL368">
        <v>9.52</v>
      </c>
      <c r="BM368">
        <v>0.23</v>
      </c>
      <c r="BO368">
        <v>0.39</v>
      </c>
      <c r="BP368">
        <v>3.19</v>
      </c>
      <c r="BQ368">
        <v>3.19</v>
      </c>
      <c r="BR368">
        <v>3.19</v>
      </c>
      <c r="BS368">
        <v>90</v>
      </c>
      <c r="BT368">
        <v>2</v>
      </c>
      <c r="BU368">
        <v>30.1</v>
      </c>
      <c r="BV368">
        <v>2.98</v>
      </c>
      <c r="BX368">
        <v>211</v>
      </c>
    </row>
    <row r="369" spans="1:76" x14ac:dyDescent="0.25">
      <c r="A369" t="s">
        <v>483</v>
      </c>
      <c r="B369" t="s">
        <v>119</v>
      </c>
      <c r="C369" t="s">
        <v>230</v>
      </c>
      <c r="D369" t="s">
        <v>231</v>
      </c>
      <c r="E369" s="61">
        <v>45469</v>
      </c>
      <c r="F369" s="61">
        <v>45499</v>
      </c>
      <c r="K369">
        <v>1845</v>
      </c>
      <c r="P369">
        <v>108.5</v>
      </c>
      <c r="Q369">
        <v>108.5</v>
      </c>
      <c r="S369">
        <v>24</v>
      </c>
      <c r="T369">
        <v>3.61</v>
      </c>
      <c r="V369">
        <v>7.94</v>
      </c>
      <c r="W369">
        <v>4.55</v>
      </c>
      <c r="X369">
        <v>0.64</v>
      </c>
      <c r="AA369">
        <v>17.5</v>
      </c>
      <c r="AB369">
        <v>8.07</v>
      </c>
      <c r="AD369">
        <v>8.74</v>
      </c>
      <c r="AF369">
        <v>1.59</v>
      </c>
      <c r="AI369">
        <v>49.5</v>
      </c>
      <c r="AK369">
        <v>0.6</v>
      </c>
      <c r="AQ369">
        <v>14.75</v>
      </c>
      <c r="AR369">
        <v>49.4</v>
      </c>
      <c r="AW369">
        <v>12.65</v>
      </c>
      <c r="AX369">
        <v>12.65</v>
      </c>
      <c r="AY369">
        <v>79.7</v>
      </c>
      <c r="BC369">
        <v>6.8</v>
      </c>
      <c r="BE369">
        <v>9.57</v>
      </c>
      <c r="BF369">
        <v>5.3</v>
      </c>
      <c r="BG369">
        <v>318</v>
      </c>
      <c r="BH369">
        <v>1.2</v>
      </c>
      <c r="BI369">
        <v>1.26</v>
      </c>
      <c r="BJ369">
        <v>1.26</v>
      </c>
      <c r="BL369">
        <v>21</v>
      </c>
      <c r="BM369">
        <v>0.16</v>
      </c>
      <c r="BO369">
        <v>0.62</v>
      </c>
      <c r="BP369">
        <v>4.4800000000000004</v>
      </c>
      <c r="BQ369">
        <v>4.4800000000000004</v>
      </c>
      <c r="BR369">
        <v>4.4800000000000004</v>
      </c>
      <c r="BS369">
        <v>63</v>
      </c>
      <c r="BT369">
        <v>1.3</v>
      </c>
      <c r="BU369">
        <v>41.5</v>
      </c>
      <c r="BV369">
        <v>3.94</v>
      </c>
      <c r="BX369">
        <v>283</v>
      </c>
    </row>
    <row r="370" spans="1:76" x14ac:dyDescent="0.25">
      <c r="A370" t="s">
        <v>484</v>
      </c>
      <c r="B370" t="s">
        <v>119</v>
      </c>
      <c r="C370" t="s">
        <v>230</v>
      </c>
      <c r="D370" t="s">
        <v>231</v>
      </c>
      <c r="E370" s="61">
        <v>45469</v>
      </c>
      <c r="F370" s="61">
        <v>45499</v>
      </c>
      <c r="K370">
        <v>412</v>
      </c>
      <c r="P370">
        <v>62</v>
      </c>
      <c r="Q370">
        <v>62</v>
      </c>
      <c r="S370">
        <v>76</v>
      </c>
      <c r="T370">
        <v>3.85</v>
      </c>
      <c r="V370">
        <v>6.14</v>
      </c>
      <c r="W370">
        <v>3.79</v>
      </c>
      <c r="X370">
        <v>0.99</v>
      </c>
      <c r="AA370">
        <v>17.600000000000001</v>
      </c>
      <c r="AB370">
        <v>6.36</v>
      </c>
      <c r="AD370">
        <v>6.04</v>
      </c>
      <c r="AF370">
        <v>1.22</v>
      </c>
      <c r="AI370">
        <v>30.1</v>
      </c>
      <c r="AK370">
        <v>0.46</v>
      </c>
      <c r="AQ370">
        <v>8.86</v>
      </c>
      <c r="AR370">
        <v>30.5</v>
      </c>
      <c r="AW370">
        <v>7.5</v>
      </c>
      <c r="AX370">
        <v>7.5</v>
      </c>
      <c r="AY370">
        <v>66.900000000000006</v>
      </c>
      <c r="BC370">
        <v>20.399999999999999</v>
      </c>
      <c r="BE370">
        <v>5.9</v>
      </c>
      <c r="BF370">
        <v>3.3</v>
      </c>
      <c r="BG370">
        <v>99.2</v>
      </c>
      <c r="BH370">
        <v>0.8</v>
      </c>
      <c r="BI370">
        <v>0.83</v>
      </c>
      <c r="BJ370">
        <v>0.83</v>
      </c>
      <c r="BL370">
        <v>10.8</v>
      </c>
      <c r="BM370">
        <v>0.28999999999999998</v>
      </c>
      <c r="BO370">
        <v>0.56999999999999995</v>
      </c>
      <c r="BP370">
        <v>3.55</v>
      </c>
      <c r="BQ370">
        <v>3.55</v>
      </c>
      <c r="BR370">
        <v>3.55</v>
      </c>
      <c r="BS370">
        <v>211</v>
      </c>
      <c r="BT370">
        <v>2.1</v>
      </c>
      <c r="BU370">
        <v>34.799999999999997</v>
      </c>
      <c r="BV370">
        <v>3.94</v>
      </c>
      <c r="BX370">
        <v>221</v>
      </c>
    </row>
    <row r="371" spans="1:76" x14ac:dyDescent="0.25">
      <c r="A371" t="s">
        <v>485</v>
      </c>
      <c r="B371" t="s">
        <v>119</v>
      </c>
      <c r="C371" t="s">
        <v>230</v>
      </c>
      <c r="D371" t="s">
        <v>231</v>
      </c>
      <c r="E371" s="61">
        <v>45469</v>
      </c>
      <c r="F371" s="61">
        <v>45499</v>
      </c>
      <c r="K371">
        <v>459</v>
      </c>
      <c r="P371">
        <v>45.5</v>
      </c>
      <c r="Q371">
        <v>45.5</v>
      </c>
      <c r="S371">
        <v>71</v>
      </c>
      <c r="T371">
        <v>5.22</v>
      </c>
      <c r="V371">
        <v>4.43</v>
      </c>
      <c r="W371">
        <v>2.5099999999999998</v>
      </c>
      <c r="X371">
        <v>0.71</v>
      </c>
      <c r="AA371">
        <v>15.3</v>
      </c>
      <c r="AB371">
        <v>3.61</v>
      </c>
      <c r="AD371">
        <v>4.0199999999999996</v>
      </c>
      <c r="AF371">
        <v>0.92</v>
      </c>
      <c r="AI371">
        <v>21.2</v>
      </c>
      <c r="AK371">
        <v>0.41</v>
      </c>
      <c r="AQ371">
        <v>7.57</v>
      </c>
      <c r="AR371">
        <v>18.8</v>
      </c>
      <c r="AW371">
        <v>5.08</v>
      </c>
      <c r="AX371">
        <v>5.08</v>
      </c>
      <c r="AY371">
        <v>82.7</v>
      </c>
      <c r="BC371">
        <v>19.600000000000001</v>
      </c>
      <c r="BE371">
        <v>4.6399999999999997</v>
      </c>
      <c r="BF371">
        <v>2.6</v>
      </c>
      <c r="BG371">
        <v>112</v>
      </c>
      <c r="BH371">
        <v>0.5</v>
      </c>
      <c r="BI371">
        <v>0.6</v>
      </c>
      <c r="BJ371">
        <v>0.6</v>
      </c>
      <c r="BL371">
        <v>6.77</v>
      </c>
      <c r="BM371">
        <v>0.27</v>
      </c>
      <c r="BO371">
        <v>0.42</v>
      </c>
      <c r="BP371">
        <v>2.97</v>
      </c>
      <c r="BQ371">
        <v>2.97</v>
      </c>
      <c r="BR371">
        <v>2.97</v>
      </c>
      <c r="BS371">
        <v>167</v>
      </c>
      <c r="BT371">
        <v>1.2</v>
      </c>
      <c r="BU371">
        <v>26.7</v>
      </c>
      <c r="BV371">
        <v>2.89</v>
      </c>
      <c r="BX371">
        <v>164</v>
      </c>
    </row>
    <row r="372" spans="1:76" x14ac:dyDescent="0.25">
      <c r="A372" t="s">
        <v>486</v>
      </c>
      <c r="B372" t="s">
        <v>119</v>
      </c>
      <c r="C372" t="s">
        <v>230</v>
      </c>
      <c r="D372" t="s">
        <v>231</v>
      </c>
      <c r="E372" s="61">
        <v>45469</v>
      </c>
      <c r="F372" s="61">
        <v>45499</v>
      </c>
      <c r="K372">
        <v>424</v>
      </c>
      <c r="P372">
        <v>51</v>
      </c>
      <c r="Q372">
        <v>51</v>
      </c>
      <c r="S372">
        <v>117</v>
      </c>
      <c r="T372">
        <v>3.3</v>
      </c>
      <c r="V372">
        <v>5.8</v>
      </c>
      <c r="W372">
        <v>3.19</v>
      </c>
      <c r="X372">
        <v>1.1200000000000001</v>
      </c>
      <c r="AA372">
        <v>20.100000000000001</v>
      </c>
      <c r="AB372">
        <v>5.74</v>
      </c>
      <c r="AD372">
        <v>4.0999999999999996</v>
      </c>
      <c r="AF372">
        <v>1.24</v>
      </c>
      <c r="AI372">
        <v>25.5</v>
      </c>
      <c r="AK372">
        <v>0.41</v>
      </c>
      <c r="AQ372">
        <v>8.1199999999999992</v>
      </c>
      <c r="AR372">
        <v>26.7</v>
      </c>
      <c r="AW372">
        <v>6.42</v>
      </c>
      <c r="AX372">
        <v>6.42</v>
      </c>
      <c r="AY372">
        <v>62.8</v>
      </c>
      <c r="BC372">
        <v>42.1</v>
      </c>
      <c r="BE372">
        <v>6.3</v>
      </c>
      <c r="BF372">
        <v>2.5</v>
      </c>
      <c r="BG372">
        <v>188.5</v>
      </c>
      <c r="BH372">
        <v>0.6</v>
      </c>
      <c r="BI372">
        <v>0.92</v>
      </c>
      <c r="BJ372">
        <v>0.92</v>
      </c>
      <c r="BL372">
        <v>6.69</v>
      </c>
      <c r="BM372">
        <v>0.41</v>
      </c>
      <c r="BO372">
        <v>0.45</v>
      </c>
      <c r="BP372">
        <v>2.48</v>
      </c>
      <c r="BQ372">
        <v>2.48</v>
      </c>
      <c r="BR372">
        <v>2.48</v>
      </c>
      <c r="BS372">
        <v>246</v>
      </c>
      <c r="BT372">
        <v>1.8</v>
      </c>
      <c r="BU372">
        <v>32</v>
      </c>
      <c r="BV372">
        <v>3.07</v>
      </c>
      <c r="BX372">
        <v>160</v>
      </c>
    </row>
    <row r="373" spans="1:76" x14ac:dyDescent="0.25">
      <c r="A373" t="s">
        <v>487</v>
      </c>
      <c r="B373" t="s">
        <v>119</v>
      </c>
      <c r="C373" t="s">
        <v>230</v>
      </c>
      <c r="D373" t="s">
        <v>231</v>
      </c>
      <c r="E373" s="61">
        <v>45469</v>
      </c>
      <c r="F373" s="61">
        <v>45499</v>
      </c>
      <c r="K373">
        <v>309</v>
      </c>
      <c r="P373">
        <v>44.6</v>
      </c>
      <c r="Q373">
        <v>44.6</v>
      </c>
      <c r="S373">
        <v>123</v>
      </c>
      <c r="T373">
        <v>2.2999999999999998</v>
      </c>
      <c r="V373">
        <v>5.05</v>
      </c>
      <c r="W373">
        <v>2.4300000000000002</v>
      </c>
      <c r="X373">
        <v>0.84</v>
      </c>
      <c r="AA373">
        <v>18.8</v>
      </c>
      <c r="AB373">
        <v>4.5999999999999996</v>
      </c>
      <c r="AD373">
        <v>7.71</v>
      </c>
      <c r="AF373">
        <v>0.95</v>
      </c>
      <c r="AI373">
        <v>23.4</v>
      </c>
      <c r="AK373">
        <v>0.38</v>
      </c>
      <c r="AQ373">
        <v>13.35</v>
      </c>
      <c r="AR373">
        <v>23.2</v>
      </c>
      <c r="AW373">
        <v>5.85</v>
      </c>
      <c r="AX373">
        <v>5.85</v>
      </c>
      <c r="AY373">
        <v>48.8</v>
      </c>
      <c r="BC373">
        <v>30.8</v>
      </c>
      <c r="BE373">
        <v>4.8</v>
      </c>
      <c r="BF373">
        <v>2.4</v>
      </c>
      <c r="BG373">
        <v>71.900000000000006</v>
      </c>
      <c r="BH373">
        <v>1</v>
      </c>
      <c r="BI373">
        <v>0.61</v>
      </c>
      <c r="BJ373">
        <v>0.61</v>
      </c>
      <c r="BL373">
        <v>9.52</v>
      </c>
      <c r="BM373">
        <v>0.69</v>
      </c>
      <c r="BO373">
        <v>0.42</v>
      </c>
      <c r="BP373">
        <v>2.62</v>
      </c>
      <c r="BQ373">
        <v>2.62</v>
      </c>
      <c r="BR373">
        <v>2.62</v>
      </c>
      <c r="BS373">
        <v>320</v>
      </c>
      <c r="BT373">
        <v>5.0999999999999996</v>
      </c>
      <c r="BU373">
        <v>25.3</v>
      </c>
      <c r="BV373">
        <v>2.74</v>
      </c>
      <c r="BX373">
        <v>300</v>
      </c>
    </row>
    <row r="374" spans="1:76" x14ac:dyDescent="0.25">
      <c r="A374" t="s">
        <v>488</v>
      </c>
      <c r="B374" t="s">
        <v>119</v>
      </c>
      <c r="C374" t="s">
        <v>230</v>
      </c>
      <c r="D374" t="s">
        <v>231</v>
      </c>
      <c r="E374" s="61">
        <v>45469</v>
      </c>
      <c r="F374" s="61">
        <v>45499</v>
      </c>
      <c r="K374">
        <v>485</v>
      </c>
      <c r="P374">
        <v>77.7</v>
      </c>
      <c r="Q374">
        <v>77.7</v>
      </c>
      <c r="S374">
        <v>55</v>
      </c>
      <c r="T374">
        <v>4.88</v>
      </c>
      <c r="V374">
        <v>6.15</v>
      </c>
      <c r="W374">
        <v>3.8</v>
      </c>
      <c r="X374">
        <v>1.1599999999999999</v>
      </c>
      <c r="AA374">
        <v>17.600000000000001</v>
      </c>
      <c r="AB374">
        <v>5.68</v>
      </c>
      <c r="AD374">
        <v>6.19</v>
      </c>
      <c r="AF374">
        <v>1.1599999999999999</v>
      </c>
      <c r="AI374">
        <v>37.700000000000003</v>
      </c>
      <c r="AK374">
        <v>0.57999999999999996</v>
      </c>
      <c r="AQ374">
        <v>10.8</v>
      </c>
      <c r="AR374">
        <v>33.799999999999997</v>
      </c>
      <c r="AW374">
        <v>9.2799999999999994</v>
      </c>
      <c r="AX374">
        <v>9.2799999999999994</v>
      </c>
      <c r="AY374">
        <v>95.7</v>
      </c>
      <c r="BC374">
        <v>12.7</v>
      </c>
      <c r="BE374">
        <v>7.24</v>
      </c>
      <c r="BF374">
        <v>3.1</v>
      </c>
      <c r="BG374">
        <v>46</v>
      </c>
      <c r="BH374">
        <v>0.8</v>
      </c>
      <c r="BI374">
        <v>0.93</v>
      </c>
      <c r="BJ374">
        <v>0.93</v>
      </c>
      <c r="BL374">
        <v>12.35</v>
      </c>
      <c r="BM374">
        <v>0.26</v>
      </c>
      <c r="BO374">
        <v>0.52</v>
      </c>
      <c r="BP374">
        <v>5.21</v>
      </c>
      <c r="BQ374">
        <v>5.21</v>
      </c>
      <c r="BR374">
        <v>5.21</v>
      </c>
      <c r="BS374">
        <v>103</v>
      </c>
      <c r="BT374">
        <v>2</v>
      </c>
      <c r="BU374">
        <v>32.700000000000003</v>
      </c>
      <c r="BV374">
        <v>3.38</v>
      </c>
      <c r="BX374">
        <v>209</v>
      </c>
    </row>
    <row r="375" spans="1:76" x14ac:dyDescent="0.25">
      <c r="A375" t="s">
        <v>489</v>
      </c>
      <c r="B375" t="s">
        <v>119</v>
      </c>
      <c r="C375" t="s">
        <v>230</v>
      </c>
      <c r="D375" t="s">
        <v>231</v>
      </c>
      <c r="E375" s="61">
        <v>45469</v>
      </c>
      <c r="F375" s="61">
        <v>45499</v>
      </c>
      <c r="K375">
        <v>394</v>
      </c>
      <c r="P375">
        <v>54.1</v>
      </c>
      <c r="Q375">
        <v>54.1</v>
      </c>
      <c r="S375">
        <v>57</v>
      </c>
      <c r="T375">
        <v>5.0599999999999996</v>
      </c>
      <c r="V375">
        <v>4.87</v>
      </c>
      <c r="W375">
        <v>2.85</v>
      </c>
      <c r="X375">
        <v>0.93</v>
      </c>
      <c r="AA375">
        <v>18.2</v>
      </c>
      <c r="AB375">
        <v>4.63</v>
      </c>
      <c r="AD375">
        <v>5.22</v>
      </c>
      <c r="AF375">
        <v>0.85</v>
      </c>
      <c r="AI375">
        <v>25.3</v>
      </c>
      <c r="AK375">
        <v>0.3</v>
      </c>
      <c r="AQ375">
        <v>9.6999999999999993</v>
      </c>
      <c r="AR375">
        <v>26.2</v>
      </c>
      <c r="AW375">
        <v>6.62</v>
      </c>
      <c r="AX375">
        <v>6.62</v>
      </c>
      <c r="AY375">
        <v>114</v>
      </c>
      <c r="BC375">
        <v>13.1</v>
      </c>
      <c r="BE375">
        <v>4.6100000000000003</v>
      </c>
      <c r="BF375">
        <v>3.4</v>
      </c>
      <c r="BG375">
        <v>26.8</v>
      </c>
      <c r="BH375">
        <v>0.9</v>
      </c>
      <c r="BI375">
        <v>0.74</v>
      </c>
      <c r="BJ375">
        <v>0.74</v>
      </c>
      <c r="BL375">
        <v>11.8</v>
      </c>
      <c r="BM375">
        <v>0.28000000000000003</v>
      </c>
      <c r="BO375">
        <v>0.48</v>
      </c>
      <c r="BP375">
        <v>4.53</v>
      </c>
      <c r="BQ375">
        <v>4.53</v>
      </c>
      <c r="BR375">
        <v>4.53</v>
      </c>
      <c r="BS375">
        <v>107</v>
      </c>
      <c r="BT375">
        <v>2.1</v>
      </c>
      <c r="BU375">
        <v>26.2</v>
      </c>
      <c r="BV375">
        <v>3.43</v>
      </c>
      <c r="BX375">
        <v>181</v>
      </c>
    </row>
    <row r="376" spans="1:76" x14ac:dyDescent="0.25">
      <c r="A376" t="s">
        <v>490</v>
      </c>
      <c r="B376" t="s">
        <v>119</v>
      </c>
      <c r="C376" t="s">
        <v>230</v>
      </c>
      <c r="D376" t="s">
        <v>231</v>
      </c>
      <c r="E376" s="61">
        <v>45469</v>
      </c>
      <c r="F376" s="61">
        <v>45499</v>
      </c>
      <c r="K376">
        <v>390</v>
      </c>
      <c r="P376">
        <v>81.599999999999994</v>
      </c>
      <c r="Q376">
        <v>81.599999999999994</v>
      </c>
      <c r="S376">
        <v>47</v>
      </c>
      <c r="T376">
        <v>4.12</v>
      </c>
      <c r="V376">
        <v>6.75</v>
      </c>
      <c r="W376">
        <v>3.69</v>
      </c>
      <c r="X376">
        <v>1.48</v>
      </c>
      <c r="AA376">
        <v>17.399999999999999</v>
      </c>
      <c r="AB376">
        <v>7.47</v>
      </c>
      <c r="AD376">
        <v>4.7</v>
      </c>
      <c r="AF376">
        <v>1.53</v>
      </c>
      <c r="AI376">
        <v>39.9</v>
      </c>
      <c r="AK376">
        <v>0.46</v>
      </c>
      <c r="AQ376">
        <v>9.49</v>
      </c>
      <c r="AR376">
        <v>41.4</v>
      </c>
      <c r="AW376">
        <v>10.55</v>
      </c>
      <c r="AX376">
        <v>10.55</v>
      </c>
      <c r="AY376">
        <v>122</v>
      </c>
      <c r="BC376">
        <v>11.2</v>
      </c>
      <c r="BE376">
        <v>8.89</v>
      </c>
      <c r="BF376">
        <v>3.4</v>
      </c>
      <c r="BG376">
        <v>35.700000000000003</v>
      </c>
      <c r="BH376">
        <v>0.7</v>
      </c>
      <c r="BI376">
        <v>1.1399999999999999</v>
      </c>
      <c r="BJ376">
        <v>1.1399999999999999</v>
      </c>
      <c r="BL376">
        <v>9.6999999999999993</v>
      </c>
      <c r="BM376">
        <v>0.28999999999999998</v>
      </c>
      <c r="BO376">
        <v>0.48</v>
      </c>
      <c r="BP376">
        <v>5.27</v>
      </c>
      <c r="BQ376">
        <v>5.27</v>
      </c>
      <c r="BR376">
        <v>5.27</v>
      </c>
      <c r="BS376">
        <v>105</v>
      </c>
      <c r="BT376">
        <v>2.1</v>
      </c>
      <c r="BU376">
        <v>34.299999999999997</v>
      </c>
      <c r="BV376">
        <v>3.08</v>
      </c>
      <c r="BX376">
        <v>191</v>
      </c>
    </row>
    <row r="377" spans="1:76" x14ac:dyDescent="0.25">
      <c r="A377" t="s">
        <v>491</v>
      </c>
      <c r="B377" t="s">
        <v>119</v>
      </c>
      <c r="C377" t="s">
        <v>230</v>
      </c>
      <c r="D377" t="s">
        <v>231</v>
      </c>
      <c r="E377" s="61">
        <v>45469</v>
      </c>
      <c r="F377" s="61">
        <v>45499</v>
      </c>
      <c r="K377">
        <v>339</v>
      </c>
      <c r="P377">
        <v>31.1</v>
      </c>
      <c r="Q377">
        <v>31.1</v>
      </c>
      <c r="S377">
        <v>41</v>
      </c>
      <c r="T377">
        <v>9.16</v>
      </c>
      <c r="V377">
        <v>4.1100000000000003</v>
      </c>
      <c r="W377">
        <v>2.87</v>
      </c>
      <c r="X377">
        <v>0.5</v>
      </c>
      <c r="AA377">
        <v>13.3</v>
      </c>
      <c r="AB377">
        <v>3.37</v>
      </c>
      <c r="AD377">
        <v>5.24</v>
      </c>
      <c r="AF377">
        <v>0.84</v>
      </c>
      <c r="AI377">
        <v>15.1</v>
      </c>
      <c r="AK377">
        <v>0.4</v>
      </c>
      <c r="AQ377">
        <v>7.89</v>
      </c>
      <c r="AR377">
        <v>15</v>
      </c>
      <c r="AW377">
        <v>3.35</v>
      </c>
      <c r="AX377">
        <v>3.35</v>
      </c>
      <c r="AY377">
        <v>107.5</v>
      </c>
      <c r="BC377">
        <v>7</v>
      </c>
      <c r="BE377">
        <v>3.04</v>
      </c>
      <c r="BF377">
        <v>2.2999999999999998</v>
      </c>
      <c r="BG377">
        <v>30.3</v>
      </c>
      <c r="BH377">
        <v>0.8</v>
      </c>
      <c r="BI377">
        <v>0.52</v>
      </c>
      <c r="BJ377">
        <v>0.52</v>
      </c>
      <c r="BL377">
        <v>9.52</v>
      </c>
      <c r="BM377">
        <v>0.21</v>
      </c>
      <c r="BO377">
        <v>0.43</v>
      </c>
      <c r="BP377">
        <v>2.9</v>
      </c>
      <c r="BQ377">
        <v>2.9</v>
      </c>
      <c r="BR377">
        <v>2.9</v>
      </c>
      <c r="BS377">
        <v>86</v>
      </c>
      <c r="BT377">
        <v>1.3</v>
      </c>
      <c r="BU377">
        <v>25.3</v>
      </c>
      <c r="BV377">
        <v>3.02</v>
      </c>
      <c r="BX377">
        <v>189</v>
      </c>
    </row>
    <row r="378" spans="1:76" x14ac:dyDescent="0.25">
      <c r="A378" t="s">
        <v>492</v>
      </c>
      <c r="B378" t="s">
        <v>119</v>
      </c>
      <c r="C378" t="s">
        <v>230</v>
      </c>
      <c r="D378" t="s">
        <v>231</v>
      </c>
      <c r="E378" s="61">
        <v>45469</v>
      </c>
      <c r="F378" s="61">
        <v>45499</v>
      </c>
      <c r="K378">
        <v>386</v>
      </c>
      <c r="P378">
        <v>59.7</v>
      </c>
      <c r="Q378">
        <v>59.7</v>
      </c>
      <c r="S378">
        <v>34</v>
      </c>
      <c r="T378">
        <v>8.02</v>
      </c>
      <c r="V378">
        <v>4.3899999999999997</v>
      </c>
      <c r="W378">
        <v>2.63</v>
      </c>
      <c r="X378">
        <v>0.5</v>
      </c>
      <c r="AA378">
        <v>15.5</v>
      </c>
      <c r="AB378">
        <v>3.9</v>
      </c>
      <c r="AD378">
        <v>4.9000000000000004</v>
      </c>
      <c r="AF378">
        <v>1.02</v>
      </c>
      <c r="AI378">
        <v>23.3</v>
      </c>
      <c r="AK378">
        <v>0.5</v>
      </c>
      <c r="AQ378">
        <v>8.56</v>
      </c>
      <c r="AR378">
        <v>22.4</v>
      </c>
      <c r="AW378">
        <v>5.39</v>
      </c>
      <c r="AX378">
        <v>5.39</v>
      </c>
      <c r="AY378">
        <v>107</v>
      </c>
      <c r="BC378">
        <v>9.1999999999999993</v>
      </c>
      <c r="BE378">
        <v>4.8600000000000003</v>
      </c>
      <c r="BF378">
        <v>3</v>
      </c>
      <c r="BG378">
        <v>26.7</v>
      </c>
      <c r="BH378">
        <v>0.8</v>
      </c>
      <c r="BI378">
        <v>0.63</v>
      </c>
      <c r="BJ378">
        <v>0.63</v>
      </c>
      <c r="BL378">
        <v>9.8000000000000007</v>
      </c>
      <c r="BM378">
        <v>0.21</v>
      </c>
      <c r="BO378">
        <v>0.42</v>
      </c>
      <c r="BP378">
        <v>2.96</v>
      </c>
      <c r="BQ378">
        <v>2.96</v>
      </c>
      <c r="BR378">
        <v>2.96</v>
      </c>
      <c r="BS378">
        <v>66</v>
      </c>
      <c r="BT378">
        <v>1.4</v>
      </c>
      <c r="BU378">
        <v>26</v>
      </c>
      <c r="BV378">
        <v>2.4900000000000002</v>
      </c>
      <c r="BX378">
        <v>182</v>
      </c>
    </row>
    <row r="379" spans="1:76" x14ac:dyDescent="0.25">
      <c r="A379" t="s">
        <v>493</v>
      </c>
      <c r="B379" t="s">
        <v>119</v>
      </c>
      <c r="C379" t="s">
        <v>230</v>
      </c>
      <c r="D379" t="s">
        <v>231</v>
      </c>
      <c r="E379" s="61">
        <v>45469</v>
      </c>
      <c r="F379" s="61">
        <v>45499</v>
      </c>
      <c r="K379">
        <v>368</v>
      </c>
      <c r="P379">
        <v>47.6</v>
      </c>
      <c r="Q379">
        <v>47.6</v>
      </c>
      <c r="S379">
        <v>177</v>
      </c>
      <c r="T379">
        <v>6.95</v>
      </c>
      <c r="V379">
        <v>3.49</v>
      </c>
      <c r="W379">
        <v>2.2599999999999998</v>
      </c>
      <c r="X379">
        <v>0.74</v>
      </c>
      <c r="AA379">
        <v>13.7</v>
      </c>
      <c r="AB379">
        <v>3.55</v>
      </c>
      <c r="AD379">
        <v>4.29</v>
      </c>
      <c r="AF379">
        <v>0.74</v>
      </c>
      <c r="AI379">
        <v>21.4</v>
      </c>
      <c r="AK379">
        <v>0.24</v>
      </c>
      <c r="AQ379">
        <v>10.3</v>
      </c>
      <c r="AR379">
        <v>20.7</v>
      </c>
      <c r="AW379">
        <v>5.25</v>
      </c>
      <c r="AX379">
        <v>5.25</v>
      </c>
      <c r="AY379">
        <v>125.5</v>
      </c>
      <c r="BC379">
        <v>6.9</v>
      </c>
      <c r="BE379">
        <v>3.27</v>
      </c>
      <c r="BF379">
        <v>2.6</v>
      </c>
      <c r="BG379">
        <v>36.4</v>
      </c>
      <c r="BH379">
        <v>0.8</v>
      </c>
      <c r="BI379">
        <v>0.54</v>
      </c>
      <c r="BJ379">
        <v>0.54</v>
      </c>
      <c r="BL379">
        <v>10.35</v>
      </c>
      <c r="BM379">
        <v>0.27</v>
      </c>
      <c r="BO379">
        <v>0.32</v>
      </c>
      <c r="BP379">
        <v>2.5299999999999998</v>
      </c>
      <c r="BQ379">
        <v>2.5299999999999998</v>
      </c>
      <c r="BR379">
        <v>2.5299999999999998</v>
      </c>
      <c r="BS379">
        <v>136</v>
      </c>
      <c r="BT379">
        <v>2.5</v>
      </c>
      <c r="BU379">
        <v>20.9</v>
      </c>
      <c r="BV379">
        <v>2.17</v>
      </c>
      <c r="BX379">
        <v>166</v>
      </c>
    </row>
    <row r="380" spans="1:76" x14ac:dyDescent="0.25">
      <c r="A380" t="s">
        <v>494</v>
      </c>
      <c r="B380" t="s">
        <v>119</v>
      </c>
      <c r="C380" t="s">
        <v>230</v>
      </c>
      <c r="D380" t="s">
        <v>231</v>
      </c>
      <c r="E380" s="61">
        <v>45469</v>
      </c>
      <c r="F380" s="61">
        <v>45499</v>
      </c>
      <c r="K380">
        <v>418</v>
      </c>
      <c r="P380">
        <v>54.3</v>
      </c>
      <c r="Q380">
        <v>54.3</v>
      </c>
      <c r="S380">
        <v>103</v>
      </c>
      <c r="T380">
        <v>4.42</v>
      </c>
      <c r="V380">
        <v>5.19</v>
      </c>
      <c r="W380">
        <v>2.61</v>
      </c>
      <c r="X380">
        <v>0.83</v>
      </c>
      <c r="AA380">
        <v>20.100000000000001</v>
      </c>
      <c r="AB380">
        <v>4.95</v>
      </c>
      <c r="AD380">
        <v>6.5</v>
      </c>
      <c r="AF380">
        <v>0.77</v>
      </c>
      <c r="AI380">
        <v>27.7</v>
      </c>
      <c r="AK380">
        <v>0.45</v>
      </c>
      <c r="AQ380">
        <v>10.15</v>
      </c>
      <c r="AR380">
        <v>26</v>
      </c>
      <c r="AW380">
        <v>6.84</v>
      </c>
      <c r="AX380">
        <v>6.84</v>
      </c>
      <c r="AY380">
        <v>117</v>
      </c>
      <c r="BC380">
        <v>10.5</v>
      </c>
      <c r="BE380">
        <v>4.9800000000000004</v>
      </c>
      <c r="BF380">
        <v>2.8</v>
      </c>
      <c r="BG380">
        <v>39.700000000000003</v>
      </c>
      <c r="BH380">
        <v>0.8</v>
      </c>
      <c r="BI380">
        <v>0.77</v>
      </c>
      <c r="BJ380">
        <v>0.77</v>
      </c>
      <c r="BL380">
        <v>9.1300000000000008</v>
      </c>
      <c r="BM380">
        <v>0.3</v>
      </c>
      <c r="BO380">
        <v>0.38</v>
      </c>
      <c r="BP380">
        <v>4.25</v>
      </c>
      <c r="BQ380">
        <v>4.25</v>
      </c>
      <c r="BR380">
        <v>4.25</v>
      </c>
      <c r="BS380">
        <v>173</v>
      </c>
      <c r="BT380">
        <v>3.2</v>
      </c>
      <c r="BU380">
        <v>25.6</v>
      </c>
      <c r="BV380">
        <v>2.86</v>
      </c>
      <c r="BX380">
        <v>232</v>
      </c>
    </row>
    <row r="381" spans="1:76" x14ac:dyDescent="0.25">
      <c r="A381" t="s">
        <v>495</v>
      </c>
      <c r="B381" t="s">
        <v>119</v>
      </c>
      <c r="C381" t="s">
        <v>230</v>
      </c>
      <c r="D381" t="s">
        <v>231</v>
      </c>
      <c r="E381" s="61">
        <v>45469</v>
      </c>
      <c r="F381" s="61">
        <v>45499</v>
      </c>
      <c r="K381">
        <v>906</v>
      </c>
      <c r="P381">
        <v>63.1</v>
      </c>
      <c r="Q381">
        <v>63.1</v>
      </c>
      <c r="S381">
        <v>44</v>
      </c>
      <c r="T381">
        <v>5.29</v>
      </c>
      <c r="V381">
        <v>5.41</v>
      </c>
      <c r="W381">
        <v>3.49</v>
      </c>
      <c r="X381">
        <v>1.1200000000000001</v>
      </c>
      <c r="AA381">
        <v>20.6</v>
      </c>
      <c r="AB381">
        <v>5.46</v>
      </c>
      <c r="AD381">
        <v>6.58</v>
      </c>
      <c r="AF381">
        <v>1.21</v>
      </c>
      <c r="AI381">
        <v>28.5</v>
      </c>
      <c r="AK381">
        <v>0.56999999999999995</v>
      </c>
      <c r="AQ381">
        <v>9.94</v>
      </c>
      <c r="AR381">
        <v>28.3</v>
      </c>
      <c r="AW381">
        <v>7.35</v>
      </c>
      <c r="AX381">
        <v>7.35</v>
      </c>
      <c r="AY381">
        <v>121.5</v>
      </c>
      <c r="BC381">
        <v>8.6999999999999993</v>
      </c>
      <c r="BE381">
        <v>6.16</v>
      </c>
      <c r="BF381">
        <v>3.4</v>
      </c>
      <c r="BG381">
        <v>49.3</v>
      </c>
      <c r="BH381">
        <v>0.8</v>
      </c>
      <c r="BI381">
        <v>0.93</v>
      </c>
      <c r="BJ381">
        <v>0.93</v>
      </c>
      <c r="BL381">
        <v>10.5</v>
      </c>
      <c r="BM381">
        <v>0.25</v>
      </c>
      <c r="BO381">
        <v>0.49</v>
      </c>
      <c r="BP381">
        <v>3.44</v>
      </c>
      <c r="BQ381">
        <v>3.44</v>
      </c>
      <c r="BR381">
        <v>3.44</v>
      </c>
      <c r="BS381">
        <v>63</v>
      </c>
      <c r="BT381">
        <v>2.1</v>
      </c>
      <c r="BU381">
        <v>31.5</v>
      </c>
      <c r="BV381">
        <v>3.13</v>
      </c>
      <c r="BX381">
        <v>251</v>
      </c>
    </row>
    <row r="382" spans="1:76" x14ac:dyDescent="0.25">
      <c r="A382" t="s">
        <v>496</v>
      </c>
      <c r="B382" t="s">
        <v>119</v>
      </c>
      <c r="C382" t="s">
        <v>230</v>
      </c>
      <c r="D382" t="s">
        <v>231</v>
      </c>
      <c r="E382" s="61">
        <v>45469</v>
      </c>
      <c r="F382" s="61">
        <v>45499</v>
      </c>
      <c r="K382">
        <v>1140</v>
      </c>
      <c r="P382">
        <v>72.7</v>
      </c>
      <c r="Q382">
        <v>72.7</v>
      </c>
      <c r="S382">
        <v>35</v>
      </c>
      <c r="T382">
        <v>3.07</v>
      </c>
      <c r="V382">
        <v>6.18</v>
      </c>
      <c r="W382">
        <v>3.82</v>
      </c>
      <c r="X382">
        <v>1.22</v>
      </c>
      <c r="AA382">
        <v>15</v>
      </c>
      <c r="AB382">
        <v>5.98</v>
      </c>
      <c r="AD382">
        <v>6.18</v>
      </c>
      <c r="AF382">
        <v>1.27</v>
      </c>
      <c r="AI382">
        <v>30.7</v>
      </c>
      <c r="AK382">
        <v>0.49</v>
      </c>
      <c r="AQ382">
        <v>10.6</v>
      </c>
      <c r="AR382">
        <v>32.4</v>
      </c>
      <c r="AW382">
        <v>7.95</v>
      </c>
      <c r="AX382">
        <v>7.95</v>
      </c>
      <c r="AY382">
        <v>83.1</v>
      </c>
      <c r="BC382">
        <v>6</v>
      </c>
      <c r="BE382">
        <v>6.34</v>
      </c>
      <c r="BF382">
        <v>3.3</v>
      </c>
      <c r="BG382">
        <v>137.5</v>
      </c>
      <c r="BH382">
        <v>0.8</v>
      </c>
      <c r="BI382">
        <v>1</v>
      </c>
      <c r="BJ382">
        <v>1</v>
      </c>
      <c r="BL382">
        <v>11.55</v>
      </c>
      <c r="BM382">
        <v>0.18</v>
      </c>
      <c r="BO382">
        <v>0.51</v>
      </c>
      <c r="BP382">
        <v>3.04</v>
      </c>
      <c r="BQ382">
        <v>3.04</v>
      </c>
      <c r="BR382">
        <v>3.04</v>
      </c>
      <c r="BS382">
        <v>36</v>
      </c>
      <c r="BT382">
        <v>2.4</v>
      </c>
      <c r="BU382">
        <v>39.200000000000003</v>
      </c>
      <c r="BV382">
        <v>3.61</v>
      </c>
      <c r="BX382">
        <v>229</v>
      </c>
    </row>
    <row r="383" spans="1:76" x14ac:dyDescent="0.25">
      <c r="A383" t="s">
        <v>497</v>
      </c>
      <c r="B383" t="s">
        <v>119</v>
      </c>
      <c r="C383" t="s">
        <v>230</v>
      </c>
      <c r="D383" t="s">
        <v>231</v>
      </c>
      <c r="E383" s="61">
        <v>45469</v>
      </c>
      <c r="F383" s="61">
        <v>45499</v>
      </c>
      <c r="K383">
        <v>792</v>
      </c>
      <c r="P383">
        <v>60.3</v>
      </c>
      <c r="Q383">
        <v>60.3</v>
      </c>
      <c r="S383">
        <v>35</v>
      </c>
      <c r="T383">
        <v>3.45</v>
      </c>
      <c r="V383">
        <v>5.39</v>
      </c>
      <c r="W383">
        <v>3.49</v>
      </c>
      <c r="X383">
        <v>0.91</v>
      </c>
      <c r="AA383">
        <v>16.7</v>
      </c>
      <c r="AB383">
        <v>5.87</v>
      </c>
      <c r="AD383">
        <v>5.96</v>
      </c>
      <c r="AF383">
        <v>1.25</v>
      </c>
      <c r="AI383">
        <v>28.7</v>
      </c>
      <c r="AK383">
        <v>0.44</v>
      </c>
      <c r="AQ383">
        <v>10.199999999999999</v>
      </c>
      <c r="AR383">
        <v>29.7</v>
      </c>
      <c r="AW383">
        <v>7.35</v>
      </c>
      <c r="AX383">
        <v>7.35</v>
      </c>
      <c r="AY383">
        <v>79.8</v>
      </c>
      <c r="BC383">
        <v>7.2</v>
      </c>
      <c r="BE383">
        <v>5.64</v>
      </c>
      <c r="BF383">
        <v>3.6</v>
      </c>
      <c r="BG383">
        <v>68.900000000000006</v>
      </c>
      <c r="BH383">
        <v>0.9</v>
      </c>
      <c r="BI383">
        <v>1.05</v>
      </c>
      <c r="BJ383">
        <v>1.05</v>
      </c>
      <c r="BL383">
        <v>11.9</v>
      </c>
      <c r="BM383">
        <v>0.19</v>
      </c>
      <c r="BO383">
        <v>0.44</v>
      </c>
      <c r="BP383">
        <v>3.01</v>
      </c>
      <c r="BQ383">
        <v>3.01</v>
      </c>
      <c r="BR383">
        <v>3.01</v>
      </c>
      <c r="BS383">
        <v>40</v>
      </c>
      <c r="BT383">
        <v>2.5</v>
      </c>
      <c r="BU383">
        <v>32.799999999999997</v>
      </c>
      <c r="BV383">
        <v>3.28</v>
      </c>
      <c r="BX383">
        <v>209</v>
      </c>
    </row>
    <row r="384" spans="1:76" x14ac:dyDescent="0.25">
      <c r="A384" t="s">
        <v>498</v>
      </c>
      <c r="B384" t="s">
        <v>119</v>
      </c>
      <c r="C384" t="s">
        <v>230</v>
      </c>
      <c r="D384" t="s">
        <v>231</v>
      </c>
      <c r="E384" s="61">
        <v>45469</v>
      </c>
      <c r="F384" s="61">
        <v>45499</v>
      </c>
      <c r="K384">
        <v>940</v>
      </c>
      <c r="P384">
        <v>56.8</v>
      </c>
      <c r="Q384">
        <v>56.8</v>
      </c>
      <c r="S384">
        <v>31</v>
      </c>
      <c r="T384">
        <v>3.43</v>
      </c>
      <c r="V384">
        <v>5.41</v>
      </c>
      <c r="W384">
        <v>3.4</v>
      </c>
      <c r="X384">
        <v>0.8</v>
      </c>
      <c r="AA384">
        <v>16.600000000000001</v>
      </c>
      <c r="AB384">
        <v>5.66</v>
      </c>
      <c r="AD384">
        <v>5.28</v>
      </c>
      <c r="AF384">
        <v>1.1599999999999999</v>
      </c>
      <c r="AI384">
        <v>24</v>
      </c>
      <c r="AK384">
        <v>0.54</v>
      </c>
      <c r="AQ384">
        <v>10.35</v>
      </c>
      <c r="AR384">
        <v>26.2</v>
      </c>
      <c r="AW384">
        <v>6.52</v>
      </c>
      <c r="AX384">
        <v>6.52</v>
      </c>
      <c r="AY384">
        <v>90.7</v>
      </c>
      <c r="BC384">
        <v>6.3</v>
      </c>
      <c r="BE384">
        <v>5.79</v>
      </c>
      <c r="BF384">
        <v>3.9</v>
      </c>
      <c r="BG384">
        <v>98.6</v>
      </c>
      <c r="BH384">
        <v>0.8</v>
      </c>
      <c r="BI384">
        <v>0.92</v>
      </c>
      <c r="BJ384">
        <v>0.92</v>
      </c>
      <c r="BL384">
        <v>11.3</v>
      </c>
      <c r="BM384">
        <v>0.19</v>
      </c>
      <c r="BO384">
        <v>0.48</v>
      </c>
      <c r="BP384">
        <v>2.4900000000000002</v>
      </c>
      <c r="BQ384">
        <v>2.4900000000000002</v>
      </c>
      <c r="BR384">
        <v>2.4900000000000002</v>
      </c>
      <c r="BS384">
        <v>49</v>
      </c>
      <c r="BT384">
        <v>2.2000000000000002</v>
      </c>
      <c r="BU384">
        <v>34.5</v>
      </c>
      <c r="BV384">
        <v>3.56</v>
      </c>
      <c r="BX384">
        <v>185</v>
      </c>
    </row>
    <row r="385" spans="1:76" x14ac:dyDescent="0.25">
      <c r="A385" t="s">
        <v>499</v>
      </c>
      <c r="B385" t="s">
        <v>119</v>
      </c>
      <c r="C385" t="s">
        <v>230</v>
      </c>
      <c r="D385" t="s">
        <v>231</v>
      </c>
      <c r="E385" s="61">
        <v>45469</v>
      </c>
      <c r="F385" s="61">
        <v>45499</v>
      </c>
      <c r="K385">
        <v>836</v>
      </c>
      <c r="P385">
        <v>63.4</v>
      </c>
      <c r="Q385">
        <v>63.4</v>
      </c>
      <c r="S385">
        <v>25</v>
      </c>
      <c r="T385">
        <v>3.76</v>
      </c>
      <c r="V385">
        <v>5.48</v>
      </c>
      <c r="W385">
        <v>3.1</v>
      </c>
      <c r="X385">
        <v>0.83</v>
      </c>
      <c r="AA385">
        <v>16.5</v>
      </c>
      <c r="AB385">
        <v>5.95</v>
      </c>
      <c r="AD385">
        <v>5.65</v>
      </c>
      <c r="AF385">
        <v>1.21</v>
      </c>
      <c r="AI385">
        <v>27.2</v>
      </c>
      <c r="AK385">
        <v>0.62</v>
      </c>
      <c r="AQ385">
        <v>9.49</v>
      </c>
      <c r="AR385">
        <v>27</v>
      </c>
      <c r="AW385">
        <v>6.95</v>
      </c>
      <c r="AX385">
        <v>6.95</v>
      </c>
      <c r="AY385">
        <v>77.099999999999994</v>
      </c>
      <c r="BC385">
        <v>7.6</v>
      </c>
      <c r="BE385">
        <v>5.77</v>
      </c>
      <c r="BF385">
        <v>5</v>
      </c>
      <c r="BG385">
        <v>112.5</v>
      </c>
      <c r="BH385">
        <v>0.8</v>
      </c>
      <c r="BI385">
        <v>0.93</v>
      </c>
      <c r="BJ385">
        <v>0.93</v>
      </c>
      <c r="BL385">
        <v>11.9</v>
      </c>
      <c r="BM385">
        <v>0.17</v>
      </c>
      <c r="BO385">
        <v>0.52</v>
      </c>
      <c r="BP385">
        <v>2.98</v>
      </c>
      <c r="BQ385">
        <v>2.98</v>
      </c>
      <c r="BR385">
        <v>2.98</v>
      </c>
      <c r="BS385">
        <v>46</v>
      </c>
      <c r="BT385">
        <v>6.1</v>
      </c>
      <c r="BU385">
        <v>32.799999999999997</v>
      </c>
      <c r="BV385">
        <v>3.54</v>
      </c>
      <c r="BX385">
        <v>199</v>
      </c>
    </row>
    <row r="386" spans="1:76" x14ac:dyDescent="0.25">
      <c r="A386" t="s">
        <v>500</v>
      </c>
      <c r="B386" t="s">
        <v>119</v>
      </c>
      <c r="C386" t="s">
        <v>230</v>
      </c>
      <c r="D386" t="s">
        <v>231</v>
      </c>
      <c r="E386" s="61">
        <v>45469</v>
      </c>
      <c r="F386" s="61">
        <v>45499</v>
      </c>
      <c r="K386">
        <v>645</v>
      </c>
      <c r="P386">
        <v>50.9</v>
      </c>
      <c r="Q386">
        <v>50.9</v>
      </c>
      <c r="S386">
        <v>37</v>
      </c>
      <c r="T386">
        <v>4.71</v>
      </c>
      <c r="V386">
        <v>4.5599999999999996</v>
      </c>
      <c r="W386">
        <v>2.42</v>
      </c>
      <c r="X386">
        <v>0.82</v>
      </c>
      <c r="AA386">
        <v>14.9</v>
      </c>
      <c r="AB386">
        <v>3.96</v>
      </c>
      <c r="AD386">
        <v>5.15</v>
      </c>
      <c r="AF386">
        <v>0.88</v>
      </c>
      <c r="AI386">
        <v>22.5</v>
      </c>
      <c r="AK386">
        <v>0.46</v>
      </c>
      <c r="AQ386">
        <v>9.77</v>
      </c>
      <c r="AR386">
        <v>21.8</v>
      </c>
      <c r="AW386">
        <v>6.06</v>
      </c>
      <c r="AX386">
        <v>6.06</v>
      </c>
      <c r="AY386">
        <v>70.3</v>
      </c>
      <c r="BC386">
        <v>10</v>
      </c>
      <c r="BE386">
        <v>4.7</v>
      </c>
      <c r="BF386">
        <v>3.6</v>
      </c>
      <c r="BG386">
        <v>83.9</v>
      </c>
      <c r="BH386">
        <v>0.8</v>
      </c>
      <c r="BI386">
        <v>0.68</v>
      </c>
      <c r="BJ386">
        <v>0.68</v>
      </c>
      <c r="BL386">
        <v>10.8</v>
      </c>
      <c r="BM386">
        <v>0.28000000000000003</v>
      </c>
      <c r="BO386">
        <v>0.42</v>
      </c>
      <c r="BP386">
        <v>2.35</v>
      </c>
      <c r="BQ386">
        <v>2.35</v>
      </c>
      <c r="BR386">
        <v>2.35</v>
      </c>
      <c r="BS386">
        <v>93</v>
      </c>
      <c r="BT386">
        <v>5.4</v>
      </c>
      <c r="BU386">
        <v>26.8</v>
      </c>
      <c r="BV386">
        <v>2.88</v>
      </c>
      <c r="BX386">
        <v>201</v>
      </c>
    </row>
    <row r="387" spans="1:76" x14ac:dyDescent="0.25">
      <c r="A387" t="s">
        <v>501</v>
      </c>
      <c r="B387" t="s">
        <v>119</v>
      </c>
      <c r="C387" t="s">
        <v>230</v>
      </c>
      <c r="D387" t="s">
        <v>231</v>
      </c>
      <c r="E387" s="61">
        <v>45469</v>
      </c>
      <c r="F387" s="61">
        <v>45499</v>
      </c>
      <c r="K387">
        <v>818</v>
      </c>
      <c r="P387">
        <v>110.5</v>
      </c>
      <c r="Q387">
        <v>110.5</v>
      </c>
      <c r="S387">
        <v>75</v>
      </c>
      <c r="T387">
        <v>6.42</v>
      </c>
      <c r="V387">
        <v>7.43</v>
      </c>
      <c r="W387">
        <v>4.71</v>
      </c>
      <c r="X387">
        <v>1.94</v>
      </c>
      <c r="AA387">
        <v>24.1</v>
      </c>
      <c r="AB387">
        <v>8.6</v>
      </c>
      <c r="AD387">
        <v>11.4</v>
      </c>
      <c r="AF387">
        <v>1.57</v>
      </c>
      <c r="AI387">
        <v>55.3</v>
      </c>
      <c r="AK387">
        <v>0.61</v>
      </c>
      <c r="AQ387">
        <v>16.45</v>
      </c>
      <c r="AR387">
        <v>49.5</v>
      </c>
      <c r="AW387">
        <v>13.75</v>
      </c>
      <c r="AX387">
        <v>13.75</v>
      </c>
      <c r="AY387">
        <v>161.5</v>
      </c>
      <c r="BC387">
        <v>14</v>
      </c>
      <c r="BE387">
        <v>9</v>
      </c>
      <c r="BF387">
        <v>3.7</v>
      </c>
      <c r="BG387">
        <v>52.4</v>
      </c>
      <c r="BH387">
        <v>1.3</v>
      </c>
      <c r="BI387">
        <v>1.27</v>
      </c>
      <c r="BJ387">
        <v>1.27</v>
      </c>
      <c r="BL387">
        <v>16.95</v>
      </c>
      <c r="BM387">
        <v>0.52</v>
      </c>
      <c r="BO387">
        <v>0.67</v>
      </c>
      <c r="BP387">
        <v>4.12</v>
      </c>
      <c r="BQ387">
        <v>4.12</v>
      </c>
      <c r="BR387">
        <v>4.12</v>
      </c>
      <c r="BS387">
        <v>97</v>
      </c>
      <c r="BT387">
        <v>2.2999999999999998</v>
      </c>
      <c r="BU387">
        <v>46.5</v>
      </c>
      <c r="BV387">
        <v>4</v>
      </c>
      <c r="BX387">
        <v>432</v>
      </c>
    </row>
    <row r="388" spans="1:76" x14ac:dyDescent="0.25">
      <c r="A388" t="s">
        <v>502</v>
      </c>
      <c r="B388" t="s">
        <v>119</v>
      </c>
      <c r="C388" t="s">
        <v>230</v>
      </c>
      <c r="D388" t="s">
        <v>231</v>
      </c>
      <c r="E388" s="61">
        <v>45469</v>
      </c>
      <c r="F388" s="61">
        <v>45499</v>
      </c>
      <c r="K388">
        <v>830</v>
      </c>
      <c r="P388">
        <v>108</v>
      </c>
      <c r="Q388">
        <v>108</v>
      </c>
      <c r="S388">
        <v>60</v>
      </c>
      <c r="T388">
        <v>4.1500000000000004</v>
      </c>
      <c r="V388">
        <v>6.08</v>
      </c>
      <c r="W388">
        <v>4</v>
      </c>
      <c r="X388">
        <v>1.72</v>
      </c>
      <c r="AA388">
        <v>19.600000000000001</v>
      </c>
      <c r="AB388">
        <v>7.5</v>
      </c>
      <c r="AD388">
        <v>13.9</v>
      </c>
      <c r="AF388">
        <v>1.29</v>
      </c>
      <c r="AI388">
        <v>49.8</v>
      </c>
      <c r="AK388">
        <v>0.72</v>
      </c>
      <c r="AQ388">
        <v>14.45</v>
      </c>
      <c r="AR388">
        <v>42.1</v>
      </c>
      <c r="AW388">
        <v>11.6</v>
      </c>
      <c r="AX388">
        <v>11.6</v>
      </c>
      <c r="AY388">
        <v>129.5</v>
      </c>
      <c r="BC388">
        <v>10.7</v>
      </c>
      <c r="BE388">
        <v>8.06</v>
      </c>
      <c r="BF388">
        <v>2</v>
      </c>
      <c r="BG388">
        <v>85.4</v>
      </c>
      <c r="BH388">
        <v>1.1000000000000001</v>
      </c>
      <c r="BI388">
        <v>1.07</v>
      </c>
      <c r="BJ388">
        <v>1.07</v>
      </c>
      <c r="BL388">
        <v>19.3</v>
      </c>
      <c r="BM388">
        <v>0.51</v>
      </c>
      <c r="BO388">
        <v>0.5</v>
      </c>
      <c r="BP388">
        <v>3.89</v>
      </c>
      <c r="BQ388">
        <v>3.89</v>
      </c>
      <c r="BR388">
        <v>3.89</v>
      </c>
      <c r="BS388">
        <v>76</v>
      </c>
      <c r="BT388">
        <v>3</v>
      </c>
      <c r="BU388">
        <v>38.799999999999997</v>
      </c>
      <c r="BV388">
        <v>4.0199999999999996</v>
      </c>
      <c r="BX388">
        <v>577</v>
      </c>
    </row>
    <row r="389" spans="1:76" x14ac:dyDescent="0.25">
      <c r="A389" t="s">
        <v>503</v>
      </c>
      <c r="B389" t="s">
        <v>119</v>
      </c>
      <c r="C389" t="s">
        <v>230</v>
      </c>
      <c r="D389" t="s">
        <v>231</v>
      </c>
      <c r="E389" s="61">
        <v>45469</v>
      </c>
      <c r="F389" s="61">
        <v>45499</v>
      </c>
      <c r="K389">
        <v>786</v>
      </c>
      <c r="P389">
        <v>81.400000000000006</v>
      </c>
      <c r="Q389">
        <v>81.400000000000006</v>
      </c>
      <c r="S389">
        <v>47</v>
      </c>
      <c r="T389">
        <v>3.35</v>
      </c>
      <c r="V389">
        <v>3.58</v>
      </c>
      <c r="W389">
        <v>2.56</v>
      </c>
      <c r="X389">
        <v>0.92</v>
      </c>
      <c r="AA389">
        <v>12</v>
      </c>
      <c r="AB389">
        <v>4.6500000000000004</v>
      </c>
      <c r="AD389">
        <v>13.35</v>
      </c>
      <c r="AF389">
        <v>0.79</v>
      </c>
      <c r="AI389">
        <v>36.6</v>
      </c>
      <c r="AK389">
        <v>0.4</v>
      </c>
      <c r="AQ389">
        <v>11.45</v>
      </c>
      <c r="AR389">
        <v>30.7</v>
      </c>
      <c r="AW389">
        <v>8.57</v>
      </c>
      <c r="AX389">
        <v>8.57</v>
      </c>
      <c r="AY389">
        <v>101.5</v>
      </c>
      <c r="BC389">
        <v>6.3</v>
      </c>
      <c r="BE389">
        <v>5.21</v>
      </c>
      <c r="BF389">
        <v>1.5</v>
      </c>
      <c r="BG389">
        <v>92.1</v>
      </c>
      <c r="BH389">
        <v>0.8</v>
      </c>
      <c r="BI389">
        <v>0.71</v>
      </c>
      <c r="BJ389">
        <v>0.71</v>
      </c>
      <c r="BL389">
        <v>16.600000000000001</v>
      </c>
      <c r="BM389">
        <v>0.46</v>
      </c>
      <c r="BO389">
        <v>0.38</v>
      </c>
      <c r="BP389">
        <v>2.48</v>
      </c>
      <c r="BQ389">
        <v>2.48</v>
      </c>
      <c r="BR389">
        <v>2.48</v>
      </c>
      <c r="BS389">
        <v>51</v>
      </c>
      <c r="BT389">
        <v>4.4000000000000004</v>
      </c>
      <c r="BU389">
        <v>23.9</v>
      </c>
      <c r="BV389">
        <v>2.5</v>
      </c>
      <c r="BX389">
        <v>540</v>
      </c>
    </row>
    <row r="390" spans="1:76" x14ac:dyDescent="0.25">
      <c r="A390" t="s">
        <v>504</v>
      </c>
      <c r="B390" t="s">
        <v>119</v>
      </c>
      <c r="C390" t="s">
        <v>230</v>
      </c>
      <c r="D390" t="s">
        <v>231</v>
      </c>
      <c r="E390" s="61">
        <v>45469</v>
      </c>
      <c r="F390" s="61">
        <v>45499</v>
      </c>
      <c r="K390">
        <v>695</v>
      </c>
      <c r="P390">
        <v>72.900000000000006</v>
      </c>
      <c r="Q390">
        <v>72.900000000000006</v>
      </c>
      <c r="S390">
        <v>52</v>
      </c>
      <c r="T390">
        <v>2.85</v>
      </c>
      <c r="V390">
        <v>3.48</v>
      </c>
      <c r="W390">
        <v>2.0499999999999998</v>
      </c>
      <c r="X390">
        <v>0.94</v>
      </c>
      <c r="AA390">
        <v>11.6</v>
      </c>
      <c r="AB390">
        <v>4.22</v>
      </c>
      <c r="AD390">
        <v>9.52</v>
      </c>
      <c r="AF390">
        <v>0.85</v>
      </c>
      <c r="AI390">
        <v>33.4</v>
      </c>
      <c r="AK390">
        <v>0.34</v>
      </c>
      <c r="AQ390">
        <v>13.6</v>
      </c>
      <c r="AR390">
        <v>29.2</v>
      </c>
      <c r="AW390">
        <v>8.06</v>
      </c>
      <c r="AX390">
        <v>8.06</v>
      </c>
      <c r="AY390">
        <v>90.9</v>
      </c>
      <c r="BC390">
        <v>5.9</v>
      </c>
      <c r="BE390">
        <v>5.13</v>
      </c>
      <c r="BF390">
        <v>1.7</v>
      </c>
      <c r="BG390">
        <v>79.599999999999994</v>
      </c>
      <c r="BH390">
        <v>1</v>
      </c>
      <c r="BI390">
        <v>0.7</v>
      </c>
      <c r="BJ390">
        <v>0.7</v>
      </c>
      <c r="BL390">
        <v>13.05</v>
      </c>
      <c r="BM390">
        <v>0.48</v>
      </c>
      <c r="BO390">
        <v>0.3</v>
      </c>
      <c r="BP390">
        <v>2.0299999999999998</v>
      </c>
      <c r="BQ390">
        <v>2.0299999999999998</v>
      </c>
      <c r="BR390">
        <v>2.0299999999999998</v>
      </c>
      <c r="BS390">
        <v>51</v>
      </c>
      <c r="BT390">
        <v>5.8</v>
      </c>
      <c r="BU390">
        <v>20.8</v>
      </c>
      <c r="BV390">
        <v>2</v>
      </c>
      <c r="BX390">
        <v>376</v>
      </c>
    </row>
    <row r="391" spans="1:76" x14ac:dyDescent="0.25">
      <c r="A391" t="s">
        <v>505</v>
      </c>
      <c r="B391" t="s">
        <v>119</v>
      </c>
      <c r="C391" t="s">
        <v>230</v>
      </c>
      <c r="D391" t="s">
        <v>231</v>
      </c>
      <c r="E391" s="61">
        <v>45469</v>
      </c>
      <c r="F391" s="61">
        <v>45499</v>
      </c>
      <c r="K391">
        <v>317</v>
      </c>
      <c r="P391">
        <v>25.7</v>
      </c>
      <c r="Q391">
        <v>25.7</v>
      </c>
      <c r="S391">
        <v>23</v>
      </c>
      <c r="T391">
        <v>1.02</v>
      </c>
      <c r="V391">
        <v>1.3</v>
      </c>
      <c r="W391">
        <v>0.96</v>
      </c>
      <c r="X391">
        <v>0.56999999999999995</v>
      </c>
      <c r="AA391">
        <v>4.5999999999999996</v>
      </c>
      <c r="AB391">
        <v>1.77</v>
      </c>
      <c r="AD391">
        <v>2.78</v>
      </c>
      <c r="AF391">
        <v>0.31</v>
      </c>
      <c r="AI391">
        <v>11.2</v>
      </c>
      <c r="AK391">
        <v>0.17</v>
      </c>
      <c r="AQ391">
        <v>3.14</v>
      </c>
      <c r="AR391">
        <v>9.6</v>
      </c>
      <c r="AW391">
        <v>2.4700000000000002</v>
      </c>
      <c r="AX391">
        <v>2.4700000000000002</v>
      </c>
      <c r="AY391">
        <v>42.9</v>
      </c>
      <c r="BC391">
        <v>1.6</v>
      </c>
      <c r="BE391">
        <v>2.23</v>
      </c>
      <c r="BF391">
        <v>1</v>
      </c>
      <c r="BG391">
        <v>39.200000000000003</v>
      </c>
      <c r="BH391">
        <v>0.2</v>
      </c>
      <c r="BI391">
        <v>0.21</v>
      </c>
      <c r="BJ391">
        <v>0.21</v>
      </c>
      <c r="BL391">
        <v>3.75</v>
      </c>
      <c r="BM391">
        <v>0.1</v>
      </c>
      <c r="BO391">
        <v>0.12</v>
      </c>
      <c r="BP391">
        <v>0.76</v>
      </c>
      <c r="BQ391">
        <v>0.76</v>
      </c>
      <c r="BR391">
        <v>0.76</v>
      </c>
      <c r="BS391">
        <v>15</v>
      </c>
      <c r="BT391">
        <v>3.9</v>
      </c>
      <c r="BU391">
        <v>8.6999999999999993</v>
      </c>
      <c r="BV391">
        <v>0.93</v>
      </c>
      <c r="BX391">
        <v>100</v>
      </c>
    </row>
    <row r="392" spans="1:76" x14ac:dyDescent="0.25">
      <c r="A392" t="s">
        <v>506</v>
      </c>
      <c r="B392" t="s">
        <v>119</v>
      </c>
      <c r="C392" t="s">
        <v>230</v>
      </c>
      <c r="D392" t="s">
        <v>231</v>
      </c>
      <c r="E392" s="61">
        <v>45469</v>
      </c>
      <c r="F392" s="61">
        <v>45499</v>
      </c>
      <c r="K392">
        <v>538</v>
      </c>
      <c r="P392">
        <v>42.4</v>
      </c>
      <c r="Q392">
        <v>42.4</v>
      </c>
      <c r="S392">
        <v>24</v>
      </c>
      <c r="T392">
        <v>1.53</v>
      </c>
      <c r="V392">
        <v>2.0099999999999998</v>
      </c>
      <c r="W392">
        <v>1.36</v>
      </c>
      <c r="X392">
        <v>0.75</v>
      </c>
      <c r="AA392">
        <v>7.9</v>
      </c>
      <c r="AB392">
        <v>2.3199999999999998</v>
      </c>
      <c r="AD392">
        <v>5.74</v>
      </c>
      <c r="AF392">
        <v>0.4</v>
      </c>
      <c r="AI392">
        <v>16.100000000000001</v>
      </c>
      <c r="AK392">
        <v>0.15</v>
      </c>
      <c r="AQ392">
        <v>4.71</v>
      </c>
      <c r="AR392">
        <v>15.4</v>
      </c>
      <c r="AW392">
        <v>3.9</v>
      </c>
      <c r="AX392">
        <v>3.9</v>
      </c>
      <c r="AY392">
        <v>68.8</v>
      </c>
      <c r="BC392">
        <v>2.9</v>
      </c>
      <c r="BE392">
        <v>2.78</v>
      </c>
      <c r="BF392">
        <v>1</v>
      </c>
      <c r="BG392">
        <v>70.900000000000006</v>
      </c>
      <c r="BH392">
        <v>0.4</v>
      </c>
      <c r="BI392">
        <v>0.33</v>
      </c>
      <c r="BJ392">
        <v>0.33</v>
      </c>
      <c r="BL392">
        <v>5.52</v>
      </c>
      <c r="BM392">
        <v>0.17</v>
      </c>
      <c r="BO392">
        <v>0.16</v>
      </c>
      <c r="BP392">
        <v>0.99</v>
      </c>
      <c r="BQ392">
        <v>0.99</v>
      </c>
      <c r="BR392">
        <v>0.99</v>
      </c>
      <c r="BS392">
        <v>28</v>
      </c>
      <c r="BT392">
        <v>10.7</v>
      </c>
      <c r="BU392">
        <v>11.6</v>
      </c>
      <c r="BV392">
        <v>1.17</v>
      </c>
      <c r="BX392">
        <v>219</v>
      </c>
    </row>
    <row r="393" spans="1:76" x14ac:dyDescent="0.25">
      <c r="A393" t="s">
        <v>507</v>
      </c>
      <c r="B393" t="s">
        <v>119</v>
      </c>
      <c r="C393" t="s">
        <v>230</v>
      </c>
      <c r="D393" t="s">
        <v>231</v>
      </c>
      <c r="E393" s="61">
        <v>45469</v>
      </c>
      <c r="F393" s="61">
        <v>45499</v>
      </c>
      <c r="K393">
        <v>481</v>
      </c>
      <c r="P393">
        <v>44.8</v>
      </c>
      <c r="Q393">
        <v>44.8</v>
      </c>
      <c r="S393">
        <v>137</v>
      </c>
      <c r="T393">
        <v>2.15</v>
      </c>
      <c r="V393">
        <v>2.72</v>
      </c>
      <c r="W393">
        <v>1.84</v>
      </c>
      <c r="X393">
        <v>0.56999999999999995</v>
      </c>
      <c r="AA393">
        <v>24</v>
      </c>
      <c r="AB393">
        <v>2.36</v>
      </c>
      <c r="AD393">
        <v>5.34</v>
      </c>
      <c r="AF393">
        <v>0.6</v>
      </c>
      <c r="AI393">
        <v>10.3</v>
      </c>
      <c r="AK393">
        <v>0.18</v>
      </c>
      <c r="AQ393">
        <v>9.1300000000000008</v>
      </c>
      <c r="AR393">
        <v>11.2</v>
      </c>
      <c r="AW393">
        <v>2.71</v>
      </c>
      <c r="AX393">
        <v>2.71</v>
      </c>
      <c r="AY393">
        <v>41.5</v>
      </c>
      <c r="BC393">
        <v>61.7</v>
      </c>
      <c r="BE393">
        <v>2.15</v>
      </c>
      <c r="BF393">
        <v>1.8</v>
      </c>
      <c r="BG393">
        <v>33.299999999999997</v>
      </c>
      <c r="BH393">
        <v>0.6</v>
      </c>
      <c r="BI393">
        <v>0.46</v>
      </c>
      <c r="BJ393">
        <v>0.46</v>
      </c>
      <c r="BL393">
        <v>6.36</v>
      </c>
      <c r="BM393">
        <v>0.63</v>
      </c>
      <c r="BO393">
        <v>0.27</v>
      </c>
      <c r="BP393">
        <v>1.59</v>
      </c>
      <c r="BQ393">
        <v>1.59</v>
      </c>
      <c r="BR393">
        <v>1.59</v>
      </c>
      <c r="BS393">
        <v>375</v>
      </c>
      <c r="BT393">
        <v>2.2999999999999998</v>
      </c>
      <c r="BU393">
        <v>13.8</v>
      </c>
      <c r="BV393">
        <v>2.14</v>
      </c>
      <c r="BX393">
        <v>188</v>
      </c>
    </row>
    <row r="394" spans="1:76" x14ac:dyDescent="0.25">
      <c r="A394" t="s">
        <v>508</v>
      </c>
      <c r="B394" t="s">
        <v>119</v>
      </c>
      <c r="C394" t="s">
        <v>230</v>
      </c>
      <c r="D394" t="s">
        <v>231</v>
      </c>
      <c r="E394" s="61">
        <v>45469</v>
      </c>
      <c r="F394" s="61">
        <v>45499</v>
      </c>
      <c r="K394">
        <v>491</v>
      </c>
      <c r="P394">
        <v>50.7</v>
      </c>
      <c r="Q394">
        <v>50.7</v>
      </c>
      <c r="S394">
        <v>150</v>
      </c>
      <c r="T394">
        <v>1.43</v>
      </c>
      <c r="V394">
        <v>6.14</v>
      </c>
      <c r="W394">
        <v>3.73</v>
      </c>
      <c r="X394">
        <v>1.65</v>
      </c>
      <c r="AA394">
        <v>19.8</v>
      </c>
      <c r="AB394">
        <v>6.95</v>
      </c>
      <c r="AD394">
        <v>3.31</v>
      </c>
      <c r="AF394">
        <v>1.33</v>
      </c>
      <c r="AI394">
        <v>26.2</v>
      </c>
      <c r="AK394">
        <v>0.59</v>
      </c>
      <c r="AQ394">
        <v>5.93</v>
      </c>
      <c r="AR394">
        <v>27.4</v>
      </c>
      <c r="AW394">
        <v>7.17</v>
      </c>
      <c r="AX394">
        <v>7.17</v>
      </c>
      <c r="AY394">
        <v>39.4</v>
      </c>
      <c r="BC394">
        <v>48.7</v>
      </c>
      <c r="BE394">
        <v>6.28</v>
      </c>
      <c r="BF394">
        <v>1.2</v>
      </c>
      <c r="BG394">
        <v>89.5</v>
      </c>
      <c r="BH394">
        <v>0.5</v>
      </c>
      <c r="BI394">
        <v>1.1299999999999999</v>
      </c>
      <c r="BJ394">
        <v>1.1299999999999999</v>
      </c>
      <c r="BL394">
        <v>4.96</v>
      </c>
      <c r="BM394">
        <v>0.49</v>
      </c>
      <c r="BO394">
        <v>0.64</v>
      </c>
      <c r="BP394">
        <v>1.18</v>
      </c>
      <c r="BQ394">
        <v>1.18</v>
      </c>
      <c r="BR394">
        <v>1.18</v>
      </c>
      <c r="BS394">
        <v>303</v>
      </c>
      <c r="BT394">
        <v>1.2</v>
      </c>
      <c r="BU394">
        <v>33.9</v>
      </c>
      <c r="BV394">
        <v>3.8</v>
      </c>
      <c r="BX394">
        <v>138</v>
      </c>
    </row>
    <row r="395" spans="1:76" x14ac:dyDescent="0.25">
      <c r="A395" t="s">
        <v>509</v>
      </c>
      <c r="B395" t="s">
        <v>119</v>
      </c>
      <c r="C395" t="s">
        <v>230</v>
      </c>
      <c r="D395" t="s">
        <v>231</v>
      </c>
      <c r="E395" s="61">
        <v>45469</v>
      </c>
      <c r="F395" s="61">
        <v>45499</v>
      </c>
      <c r="K395">
        <v>390</v>
      </c>
      <c r="P395">
        <v>33.200000000000003</v>
      </c>
      <c r="Q395">
        <v>33.200000000000003</v>
      </c>
      <c r="S395">
        <v>130</v>
      </c>
      <c r="T395">
        <v>1.04</v>
      </c>
      <c r="V395">
        <v>4.62</v>
      </c>
      <c r="W395">
        <v>3.31</v>
      </c>
      <c r="X395">
        <v>1.1000000000000001</v>
      </c>
      <c r="AA395">
        <v>18.5</v>
      </c>
      <c r="AB395">
        <v>4.6900000000000004</v>
      </c>
      <c r="AD395">
        <v>3.33</v>
      </c>
      <c r="AF395">
        <v>1.06</v>
      </c>
      <c r="AI395">
        <v>15.9</v>
      </c>
      <c r="AK395">
        <v>0.56999999999999995</v>
      </c>
      <c r="AQ395">
        <v>6.23</v>
      </c>
      <c r="AR395">
        <v>17.100000000000001</v>
      </c>
      <c r="AW395">
        <v>4.26</v>
      </c>
      <c r="AX395">
        <v>4.26</v>
      </c>
      <c r="AY395">
        <v>32.700000000000003</v>
      </c>
      <c r="BC395">
        <v>49.8</v>
      </c>
      <c r="BE395">
        <v>3.99</v>
      </c>
      <c r="BF395">
        <v>1.5</v>
      </c>
      <c r="BG395">
        <v>101.5</v>
      </c>
      <c r="BH395">
        <v>0.4</v>
      </c>
      <c r="BI395">
        <v>0.71</v>
      </c>
      <c r="BJ395">
        <v>0.71</v>
      </c>
      <c r="BL395">
        <v>4.22</v>
      </c>
      <c r="BM395">
        <v>0.48</v>
      </c>
      <c r="BO395">
        <v>0.46</v>
      </c>
      <c r="BP395">
        <v>1.01</v>
      </c>
      <c r="BQ395">
        <v>1.01</v>
      </c>
      <c r="BR395">
        <v>1.01</v>
      </c>
      <c r="BS395">
        <v>278</v>
      </c>
      <c r="BT395">
        <v>5</v>
      </c>
      <c r="BU395">
        <v>29.9</v>
      </c>
      <c r="BV395">
        <v>2.94</v>
      </c>
      <c r="BX395">
        <v>122</v>
      </c>
    </row>
    <row r="396" spans="1:76" x14ac:dyDescent="0.25">
      <c r="A396" t="s">
        <v>510</v>
      </c>
      <c r="B396" t="s">
        <v>119</v>
      </c>
      <c r="C396" t="s">
        <v>230</v>
      </c>
      <c r="D396" t="s">
        <v>231</v>
      </c>
      <c r="E396" s="61">
        <v>45469</v>
      </c>
      <c r="F396" s="61">
        <v>45499</v>
      </c>
      <c r="K396">
        <v>701</v>
      </c>
      <c r="P396">
        <v>93</v>
      </c>
      <c r="Q396">
        <v>93</v>
      </c>
      <c r="S396">
        <v>65</v>
      </c>
      <c r="T396">
        <v>6.01</v>
      </c>
      <c r="V396">
        <v>6.05</v>
      </c>
      <c r="W396">
        <v>2.96</v>
      </c>
      <c r="X396">
        <v>1.44</v>
      </c>
      <c r="AA396">
        <v>19.600000000000001</v>
      </c>
      <c r="AB396">
        <v>7.07</v>
      </c>
      <c r="AD396">
        <v>6.54</v>
      </c>
      <c r="AF396">
        <v>1.3</v>
      </c>
      <c r="AI396">
        <v>42.9</v>
      </c>
      <c r="AK396">
        <v>0.46</v>
      </c>
      <c r="AQ396">
        <v>13.1</v>
      </c>
      <c r="AR396">
        <v>40.4</v>
      </c>
      <c r="AW396">
        <v>9.9700000000000006</v>
      </c>
      <c r="AX396">
        <v>9.9700000000000006</v>
      </c>
      <c r="AY396">
        <v>144</v>
      </c>
      <c r="BC396">
        <v>14.9</v>
      </c>
      <c r="BE396">
        <v>6.43</v>
      </c>
      <c r="BF396">
        <v>2.5</v>
      </c>
      <c r="BG396">
        <v>67</v>
      </c>
      <c r="BH396">
        <v>1</v>
      </c>
      <c r="BI396">
        <v>0.98</v>
      </c>
      <c r="BJ396">
        <v>0.98</v>
      </c>
      <c r="BL396">
        <v>14.55</v>
      </c>
      <c r="BM396">
        <v>0.44</v>
      </c>
      <c r="BO396">
        <v>0.47</v>
      </c>
      <c r="BP396">
        <v>3.49</v>
      </c>
      <c r="BQ396">
        <v>3.49</v>
      </c>
      <c r="BR396">
        <v>3.49</v>
      </c>
      <c r="BS396">
        <v>93</v>
      </c>
      <c r="BT396">
        <v>3.5</v>
      </c>
      <c r="BU396">
        <v>36.200000000000003</v>
      </c>
      <c r="BV396">
        <v>3.13</v>
      </c>
      <c r="BX396">
        <v>254</v>
      </c>
    </row>
    <row r="397" spans="1:76" x14ac:dyDescent="0.25">
      <c r="A397" t="s">
        <v>511</v>
      </c>
      <c r="B397" t="s">
        <v>119</v>
      </c>
      <c r="C397" t="s">
        <v>230</v>
      </c>
      <c r="D397" t="s">
        <v>231</v>
      </c>
      <c r="E397" s="61">
        <v>45469</v>
      </c>
      <c r="F397" s="61">
        <v>45499</v>
      </c>
      <c r="K397">
        <v>739</v>
      </c>
      <c r="P397">
        <v>98.7</v>
      </c>
      <c r="Q397">
        <v>98.7</v>
      </c>
      <c r="S397">
        <v>75</v>
      </c>
      <c r="T397">
        <v>6.33</v>
      </c>
      <c r="V397">
        <v>6.11</v>
      </c>
      <c r="W397">
        <v>3.95</v>
      </c>
      <c r="X397">
        <v>1.66</v>
      </c>
      <c r="AA397">
        <v>24.1</v>
      </c>
      <c r="AB397">
        <v>6.85</v>
      </c>
      <c r="AD397">
        <v>8.7899999999999991</v>
      </c>
      <c r="AF397">
        <v>1.28</v>
      </c>
      <c r="AI397">
        <v>45.5</v>
      </c>
      <c r="AK397">
        <v>0.6</v>
      </c>
      <c r="AQ397">
        <v>16.100000000000001</v>
      </c>
      <c r="AR397">
        <v>41.9</v>
      </c>
      <c r="AW397">
        <v>10.6</v>
      </c>
      <c r="AX397">
        <v>10.6</v>
      </c>
      <c r="AY397">
        <v>154</v>
      </c>
      <c r="BC397">
        <v>18.5</v>
      </c>
      <c r="BE397">
        <v>8.5500000000000007</v>
      </c>
      <c r="BF397">
        <v>3.4</v>
      </c>
      <c r="BG397">
        <v>54.2</v>
      </c>
      <c r="BH397">
        <v>1.3</v>
      </c>
      <c r="BI397">
        <v>1.03</v>
      </c>
      <c r="BJ397">
        <v>1.03</v>
      </c>
      <c r="BL397">
        <v>15.9</v>
      </c>
      <c r="BM397">
        <v>0.52</v>
      </c>
      <c r="BO397">
        <v>0.64</v>
      </c>
      <c r="BP397">
        <v>3.95</v>
      </c>
      <c r="BQ397">
        <v>3.95</v>
      </c>
      <c r="BR397">
        <v>3.95</v>
      </c>
      <c r="BS397">
        <v>102</v>
      </c>
      <c r="BT397">
        <v>2.6</v>
      </c>
      <c r="BU397">
        <v>37.799999999999997</v>
      </c>
      <c r="BV397">
        <v>3.79</v>
      </c>
      <c r="BX397">
        <v>334</v>
      </c>
    </row>
    <row r="398" spans="1:76" x14ac:dyDescent="0.25">
      <c r="A398" t="s">
        <v>512</v>
      </c>
      <c r="B398" t="s">
        <v>119</v>
      </c>
      <c r="C398" t="s">
        <v>230</v>
      </c>
      <c r="D398" t="s">
        <v>231</v>
      </c>
      <c r="E398" s="61">
        <v>45469</v>
      </c>
      <c r="F398" s="61">
        <v>45499</v>
      </c>
      <c r="K398">
        <v>673</v>
      </c>
      <c r="P398">
        <v>63.4</v>
      </c>
      <c r="Q398">
        <v>63.4</v>
      </c>
      <c r="S398">
        <v>42</v>
      </c>
      <c r="T398">
        <v>1.59</v>
      </c>
      <c r="V398">
        <v>3.04</v>
      </c>
      <c r="W398">
        <v>2.12</v>
      </c>
      <c r="X398">
        <v>0.84</v>
      </c>
      <c r="AA398">
        <v>10.1</v>
      </c>
      <c r="AB398">
        <v>3.83</v>
      </c>
      <c r="AD398">
        <v>9.09</v>
      </c>
      <c r="AF398">
        <v>0.72</v>
      </c>
      <c r="AI398">
        <v>28</v>
      </c>
      <c r="AK398">
        <v>0.27</v>
      </c>
      <c r="AQ398">
        <v>9.2799999999999994</v>
      </c>
      <c r="AR398">
        <v>23.4</v>
      </c>
      <c r="AW398">
        <v>6.44</v>
      </c>
      <c r="AX398">
        <v>6.44</v>
      </c>
      <c r="AY398">
        <v>78.900000000000006</v>
      </c>
      <c r="BC398">
        <v>5.8</v>
      </c>
      <c r="BE398">
        <v>5.63</v>
      </c>
      <c r="BF398">
        <v>1.6</v>
      </c>
      <c r="BG398">
        <v>97.1</v>
      </c>
      <c r="BH398">
        <v>0.7</v>
      </c>
      <c r="BI398">
        <v>0.54</v>
      </c>
      <c r="BJ398">
        <v>0.54</v>
      </c>
      <c r="BL398">
        <v>11.8</v>
      </c>
      <c r="BM398">
        <v>0.33</v>
      </c>
      <c r="BO398">
        <v>0.28999999999999998</v>
      </c>
      <c r="BP398">
        <v>2.04</v>
      </c>
      <c r="BQ398">
        <v>2.04</v>
      </c>
      <c r="BR398">
        <v>2.04</v>
      </c>
      <c r="BS398">
        <v>44</v>
      </c>
      <c r="BT398">
        <v>5.5</v>
      </c>
      <c r="BU398">
        <v>19.600000000000001</v>
      </c>
      <c r="BV398">
        <v>1.6</v>
      </c>
      <c r="BX398">
        <v>385</v>
      </c>
    </row>
    <row r="399" spans="1:76" x14ac:dyDescent="0.25">
      <c r="A399" t="s">
        <v>513</v>
      </c>
      <c r="B399" t="s">
        <v>119</v>
      </c>
      <c r="C399" t="s">
        <v>230</v>
      </c>
      <c r="D399" t="s">
        <v>231</v>
      </c>
      <c r="E399" s="61">
        <v>45469</v>
      </c>
      <c r="F399" s="61">
        <v>45499</v>
      </c>
      <c r="K399">
        <v>286</v>
      </c>
      <c r="P399">
        <v>24.4</v>
      </c>
      <c r="Q399">
        <v>24.4</v>
      </c>
      <c r="S399">
        <v>109</v>
      </c>
      <c r="T399">
        <v>1.59</v>
      </c>
      <c r="V399">
        <v>1.86</v>
      </c>
      <c r="W399">
        <v>1.41</v>
      </c>
      <c r="X399">
        <v>0.49</v>
      </c>
      <c r="AA399">
        <v>23.5</v>
      </c>
      <c r="AB399">
        <v>1.84</v>
      </c>
      <c r="AD399">
        <v>4.49</v>
      </c>
      <c r="AF399">
        <v>0.52</v>
      </c>
      <c r="AI399">
        <v>12</v>
      </c>
      <c r="AK399">
        <v>0.22</v>
      </c>
      <c r="AQ399">
        <v>8.0399999999999991</v>
      </c>
      <c r="AR399">
        <v>10.3</v>
      </c>
      <c r="AW399">
        <v>2.56</v>
      </c>
      <c r="AX399">
        <v>2.56</v>
      </c>
      <c r="AY399">
        <v>22.7</v>
      </c>
      <c r="BC399">
        <v>64.7</v>
      </c>
      <c r="BE399">
        <v>2.23</v>
      </c>
      <c r="BF399">
        <v>2.1</v>
      </c>
      <c r="BG399">
        <v>21.4</v>
      </c>
      <c r="BH399">
        <v>0.6</v>
      </c>
      <c r="BI399">
        <v>0.3</v>
      </c>
      <c r="BJ399">
        <v>0.3</v>
      </c>
      <c r="BL399">
        <v>6.1</v>
      </c>
      <c r="BM399">
        <v>0.59</v>
      </c>
      <c r="BO399">
        <v>0.2</v>
      </c>
      <c r="BP399">
        <v>1.56</v>
      </c>
      <c r="BQ399">
        <v>1.56</v>
      </c>
      <c r="BR399">
        <v>1.56</v>
      </c>
      <c r="BS399">
        <v>276</v>
      </c>
      <c r="BT399">
        <v>1.9</v>
      </c>
      <c r="BU399">
        <v>13.7</v>
      </c>
      <c r="BV399">
        <v>1.57</v>
      </c>
      <c r="BX399">
        <v>165</v>
      </c>
    </row>
    <row r="400" spans="1:76" x14ac:dyDescent="0.25">
      <c r="A400" t="s">
        <v>514</v>
      </c>
      <c r="B400" t="s">
        <v>119</v>
      </c>
      <c r="C400" t="s">
        <v>230</v>
      </c>
      <c r="D400" t="s">
        <v>231</v>
      </c>
      <c r="E400" s="61">
        <v>45469</v>
      </c>
      <c r="F400" s="61">
        <v>45499</v>
      </c>
      <c r="K400">
        <v>433</v>
      </c>
      <c r="P400">
        <v>47.7</v>
      </c>
      <c r="Q400">
        <v>47.7</v>
      </c>
      <c r="S400">
        <v>97</v>
      </c>
      <c r="T400">
        <v>2.38</v>
      </c>
      <c r="V400">
        <v>2.78</v>
      </c>
      <c r="W400">
        <v>1.79</v>
      </c>
      <c r="X400">
        <v>0.81</v>
      </c>
      <c r="AA400">
        <v>24.1</v>
      </c>
      <c r="AB400">
        <v>2.97</v>
      </c>
      <c r="AD400">
        <v>4.45</v>
      </c>
      <c r="AF400">
        <v>0.61</v>
      </c>
      <c r="AI400">
        <v>15.6</v>
      </c>
      <c r="AK400">
        <v>0.33</v>
      </c>
      <c r="AQ400">
        <v>7.77</v>
      </c>
      <c r="AR400">
        <v>12.8</v>
      </c>
      <c r="AW400">
        <v>3.45</v>
      </c>
      <c r="AX400">
        <v>3.45</v>
      </c>
      <c r="AY400">
        <v>37.5</v>
      </c>
      <c r="BC400">
        <v>60.5</v>
      </c>
      <c r="BE400">
        <v>2.59</v>
      </c>
      <c r="BF400">
        <v>3</v>
      </c>
      <c r="BG400">
        <v>25.8</v>
      </c>
      <c r="BH400">
        <v>0.6</v>
      </c>
      <c r="BI400">
        <v>0.51</v>
      </c>
      <c r="BJ400">
        <v>0.51</v>
      </c>
      <c r="BL400">
        <v>6.28</v>
      </c>
      <c r="BM400">
        <v>0.57999999999999996</v>
      </c>
      <c r="BO400">
        <v>0.32</v>
      </c>
      <c r="BP400">
        <v>1.56</v>
      </c>
      <c r="BQ400">
        <v>1.56</v>
      </c>
      <c r="BR400">
        <v>1.56</v>
      </c>
      <c r="BS400">
        <v>271</v>
      </c>
      <c r="BT400">
        <v>3.9</v>
      </c>
      <c r="BU400">
        <v>16.600000000000001</v>
      </c>
      <c r="BV400">
        <v>1.79</v>
      </c>
      <c r="BX400">
        <v>167</v>
      </c>
    </row>
    <row r="401" spans="1:76" x14ac:dyDescent="0.25">
      <c r="A401" t="s">
        <v>515</v>
      </c>
      <c r="B401" t="s">
        <v>119</v>
      </c>
      <c r="C401" t="s">
        <v>230</v>
      </c>
      <c r="D401" t="s">
        <v>231</v>
      </c>
      <c r="E401" s="61">
        <v>45469</v>
      </c>
      <c r="F401" s="61">
        <v>45499</v>
      </c>
      <c r="K401">
        <v>587</v>
      </c>
      <c r="P401">
        <v>45.6</v>
      </c>
      <c r="Q401">
        <v>45.6</v>
      </c>
      <c r="S401">
        <v>116</v>
      </c>
      <c r="T401">
        <v>2.8</v>
      </c>
      <c r="V401">
        <v>3.87</v>
      </c>
      <c r="W401">
        <v>3.01</v>
      </c>
      <c r="X401">
        <v>1.28</v>
      </c>
      <c r="AA401">
        <v>23.7</v>
      </c>
      <c r="AB401">
        <v>4.58</v>
      </c>
      <c r="AD401">
        <v>3.45</v>
      </c>
      <c r="AF401">
        <v>0.93</v>
      </c>
      <c r="AI401">
        <v>20.2</v>
      </c>
      <c r="AK401">
        <v>0.41</v>
      </c>
      <c r="AQ401">
        <v>7.18</v>
      </c>
      <c r="AR401">
        <v>19.7</v>
      </c>
      <c r="AW401">
        <v>5.1100000000000003</v>
      </c>
      <c r="AX401">
        <v>5.1100000000000003</v>
      </c>
      <c r="AY401">
        <v>40.5</v>
      </c>
      <c r="BC401">
        <v>66.2</v>
      </c>
      <c r="BE401">
        <v>4.51</v>
      </c>
      <c r="BF401">
        <v>1.2</v>
      </c>
      <c r="BG401">
        <v>35.700000000000003</v>
      </c>
      <c r="BH401">
        <v>0.5</v>
      </c>
      <c r="BI401">
        <v>0.76</v>
      </c>
      <c r="BJ401">
        <v>0.76</v>
      </c>
      <c r="BL401">
        <v>5.2</v>
      </c>
      <c r="BM401">
        <v>0.54</v>
      </c>
      <c r="BO401">
        <v>0.44</v>
      </c>
      <c r="BP401">
        <v>1.32</v>
      </c>
      <c r="BQ401">
        <v>1.32</v>
      </c>
      <c r="BR401">
        <v>1.32</v>
      </c>
      <c r="BS401">
        <v>266</v>
      </c>
      <c r="BT401">
        <v>1</v>
      </c>
      <c r="BU401">
        <v>25.7</v>
      </c>
      <c r="BV401">
        <v>2.86</v>
      </c>
      <c r="BX401">
        <v>143</v>
      </c>
    </row>
    <row r="402" spans="1:76" x14ac:dyDescent="0.25">
      <c r="A402" t="s">
        <v>516</v>
      </c>
      <c r="B402" t="s">
        <v>119</v>
      </c>
      <c r="C402" t="s">
        <v>230</v>
      </c>
      <c r="D402" t="s">
        <v>231</v>
      </c>
      <c r="E402" s="61">
        <v>45469</v>
      </c>
      <c r="F402" s="61">
        <v>45499</v>
      </c>
      <c r="K402">
        <v>572</v>
      </c>
      <c r="P402">
        <v>43.5</v>
      </c>
      <c r="Q402">
        <v>43.5</v>
      </c>
      <c r="S402">
        <v>131</v>
      </c>
      <c r="T402">
        <v>2.7</v>
      </c>
      <c r="V402">
        <v>5.0599999999999996</v>
      </c>
      <c r="W402">
        <v>3.4</v>
      </c>
      <c r="X402">
        <v>1.1599999999999999</v>
      </c>
      <c r="AA402">
        <v>22.7</v>
      </c>
      <c r="AB402">
        <v>5.12</v>
      </c>
      <c r="AD402">
        <v>3.91</v>
      </c>
      <c r="AF402">
        <v>1.17</v>
      </c>
      <c r="AI402">
        <v>21.8</v>
      </c>
      <c r="AK402">
        <v>0.52</v>
      </c>
      <c r="AQ402">
        <v>6.87</v>
      </c>
      <c r="AR402">
        <v>21.2</v>
      </c>
      <c r="AW402">
        <v>5.61</v>
      </c>
      <c r="AX402">
        <v>5.61</v>
      </c>
      <c r="AY402">
        <v>44.3</v>
      </c>
      <c r="BC402">
        <v>65.400000000000006</v>
      </c>
      <c r="BE402">
        <v>5.04</v>
      </c>
      <c r="BF402">
        <v>1.6</v>
      </c>
      <c r="BG402">
        <v>33.5</v>
      </c>
      <c r="BH402">
        <v>0.5</v>
      </c>
      <c r="BI402">
        <v>0.8</v>
      </c>
      <c r="BJ402">
        <v>0.8</v>
      </c>
      <c r="BL402">
        <v>5.0999999999999996</v>
      </c>
      <c r="BM402">
        <v>0.55000000000000004</v>
      </c>
      <c r="BO402">
        <v>0.52</v>
      </c>
      <c r="BP402">
        <v>1.3</v>
      </c>
      <c r="BQ402">
        <v>1.3</v>
      </c>
      <c r="BR402">
        <v>1.3</v>
      </c>
      <c r="BS402">
        <v>226</v>
      </c>
      <c r="BT402">
        <v>1.1000000000000001</v>
      </c>
      <c r="BU402">
        <v>31.2</v>
      </c>
      <c r="BV402">
        <v>3.57</v>
      </c>
      <c r="BX402">
        <v>140</v>
      </c>
    </row>
    <row r="403" spans="1:76" x14ac:dyDescent="0.25">
      <c r="A403" t="s">
        <v>517</v>
      </c>
      <c r="B403" t="s">
        <v>119</v>
      </c>
      <c r="C403" t="s">
        <v>230</v>
      </c>
      <c r="D403" t="s">
        <v>231</v>
      </c>
      <c r="E403" s="61">
        <v>45469</v>
      </c>
      <c r="F403" s="61">
        <v>45499</v>
      </c>
      <c r="K403">
        <v>485</v>
      </c>
      <c r="P403">
        <v>46.3</v>
      </c>
      <c r="Q403">
        <v>46.3</v>
      </c>
      <c r="S403">
        <v>122</v>
      </c>
      <c r="T403">
        <v>2.06</v>
      </c>
      <c r="V403">
        <v>5</v>
      </c>
      <c r="W403">
        <v>3.07</v>
      </c>
      <c r="X403">
        <v>1.18</v>
      </c>
      <c r="AA403">
        <v>21.9</v>
      </c>
      <c r="AB403">
        <v>4.92</v>
      </c>
      <c r="AD403">
        <v>3.74</v>
      </c>
      <c r="AF403">
        <v>1.1599999999999999</v>
      </c>
      <c r="AI403">
        <v>18.2</v>
      </c>
      <c r="AK403">
        <v>0.52</v>
      </c>
      <c r="AQ403">
        <v>7.09</v>
      </c>
      <c r="AR403">
        <v>19</v>
      </c>
      <c r="AW403">
        <v>5.1100000000000003</v>
      </c>
      <c r="AX403">
        <v>5.1100000000000003</v>
      </c>
      <c r="AY403">
        <v>49.3</v>
      </c>
      <c r="BC403">
        <v>55.8</v>
      </c>
      <c r="BE403">
        <v>4.08</v>
      </c>
      <c r="BF403">
        <v>1.7</v>
      </c>
      <c r="BG403">
        <v>32</v>
      </c>
      <c r="BH403">
        <v>0.5</v>
      </c>
      <c r="BI403">
        <v>0.86</v>
      </c>
      <c r="BJ403">
        <v>0.86</v>
      </c>
      <c r="BL403">
        <v>5.49</v>
      </c>
      <c r="BM403">
        <v>0.55000000000000004</v>
      </c>
      <c r="BO403">
        <v>0.53</v>
      </c>
      <c r="BP403">
        <v>1.35</v>
      </c>
      <c r="BQ403">
        <v>1.35</v>
      </c>
      <c r="BR403">
        <v>1.35</v>
      </c>
      <c r="BS403">
        <v>217</v>
      </c>
      <c r="BT403">
        <v>1</v>
      </c>
      <c r="BU403">
        <v>32.5</v>
      </c>
      <c r="BV403">
        <v>3.19</v>
      </c>
      <c r="BX403">
        <v>145</v>
      </c>
    </row>
    <row r="404" spans="1:76" x14ac:dyDescent="0.25">
      <c r="A404" t="s">
        <v>518</v>
      </c>
      <c r="B404" t="s">
        <v>119</v>
      </c>
      <c r="C404" t="s">
        <v>230</v>
      </c>
      <c r="D404" t="s">
        <v>231</v>
      </c>
      <c r="E404" s="61">
        <v>45469</v>
      </c>
      <c r="F404" s="61">
        <v>45499</v>
      </c>
      <c r="K404">
        <v>772</v>
      </c>
      <c r="P404">
        <v>67.599999999999994</v>
      </c>
      <c r="Q404">
        <v>67.599999999999994</v>
      </c>
      <c r="S404">
        <v>87</v>
      </c>
      <c r="T404">
        <v>2.15</v>
      </c>
      <c r="V404">
        <v>4.55</v>
      </c>
      <c r="W404">
        <v>3.34</v>
      </c>
      <c r="X404">
        <v>1.04</v>
      </c>
      <c r="AA404">
        <v>16.2</v>
      </c>
      <c r="AB404">
        <v>4.87</v>
      </c>
      <c r="AD404">
        <v>8.2899999999999991</v>
      </c>
      <c r="AF404">
        <v>1.07</v>
      </c>
      <c r="AI404">
        <v>29.4</v>
      </c>
      <c r="AK404">
        <v>0.43</v>
      </c>
      <c r="AQ404">
        <v>8.7200000000000006</v>
      </c>
      <c r="AR404">
        <v>26.8</v>
      </c>
      <c r="AW404">
        <v>7.02</v>
      </c>
      <c r="AX404">
        <v>7.02</v>
      </c>
      <c r="AY404">
        <v>94</v>
      </c>
      <c r="BC404">
        <v>25.7</v>
      </c>
      <c r="BE404">
        <v>6.06</v>
      </c>
      <c r="BF404">
        <v>2.1</v>
      </c>
      <c r="BG404">
        <v>78.5</v>
      </c>
      <c r="BH404">
        <v>0.6</v>
      </c>
      <c r="BI404">
        <v>0.89</v>
      </c>
      <c r="BJ404">
        <v>0.89</v>
      </c>
      <c r="BL404">
        <v>10.45</v>
      </c>
      <c r="BM404">
        <v>0.42</v>
      </c>
      <c r="BO404">
        <v>0.51</v>
      </c>
      <c r="BP404">
        <v>2.1800000000000002</v>
      </c>
      <c r="BQ404">
        <v>2.1800000000000002</v>
      </c>
      <c r="BR404">
        <v>2.1800000000000002</v>
      </c>
      <c r="BS404">
        <v>164</v>
      </c>
      <c r="BT404">
        <v>1.3</v>
      </c>
      <c r="BU404">
        <v>28.4</v>
      </c>
      <c r="BV404">
        <v>3.18</v>
      </c>
      <c r="BX404">
        <v>314</v>
      </c>
    </row>
    <row r="405" spans="1:76" x14ac:dyDescent="0.25">
      <c r="A405" t="s">
        <v>519</v>
      </c>
      <c r="B405" t="s">
        <v>119</v>
      </c>
      <c r="C405" t="s">
        <v>230</v>
      </c>
      <c r="D405" t="s">
        <v>231</v>
      </c>
      <c r="E405" s="61">
        <v>45469</v>
      </c>
      <c r="F405" s="61">
        <v>45499</v>
      </c>
      <c r="K405">
        <v>1555</v>
      </c>
      <c r="P405">
        <v>146.5</v>
      </c>
      <c r="Q405">
        <v>146.5</v>
      </c>
      <c r="S405">
        <v>111</v>
      </c>
      <c r="T405">
        <v>4.9800000000000004</v>
      </c>
      <c r="V405">
        <v>8.19</v>
      </c>
      <c r="W405">
        <v>5.52</v>
      </c>
      <c r="X405">
        <v>2.44</v>
      </c>
      <c r="AA405">
        <v>33.700000000000003</v>
      </c>
      <c r="AB405">
        <v>10.1</v>
      </c>
      <c r="AD405">
        <v>21.1</v>
      </c>
      <c r="AF405">
        <v>1.64</v>
      </c>
      <c r="AI405">
        <v>67.599999999999994</v>
      </c>
      <c r="AK405">
        <v>0.81</v>
      </c>
      <c r="AQ405">
        <v>23.8</v>
      </c>
      <c r="AR405">
        <v>61.1</v>
      </c>
      <c r="AW405">
        <v>16.100000000000001</v>
      </c>
      <c r="AX405">
        <v>16.100000000000001</v>
      </c>
      <c r="AY405">
        <v>226</v>
      </c>
      <c r="BC405">
        <v>24.8</v>
      </c>
      <c r="BE405">
        <v>11.35</v>
      </c>
      <c r="BF405">
        <v>4</v>
      </c>
      <c r="BG405">
        <v>189</v>
      </c>
      <c r="BH405">
        <v>1.7</v>
      </c>
      <c r="BI405">
        <v>1.57</v>
      </c>
      <c r="BJ405">
        <v>1.57</v>
      </c>
      <c r="BL405">
        <v>25.1</v>
      </c>
      <c r="BM405">
        <v>0.81</v>
      </c>
      <c r="BO405">
        <v>0.79</v>
      </c>
      <c r="BP405">
        <v>4.88</v>
      </c>
      <c r="BQ405">
        <v>4.88</v>
      </c>
      <c r="BR405">
        <v>4.88</v>
      </c>
      <c r="BS405">
        <v>176</v>
      </c>
      <c r="BT405">
        <v>4.5999999999999996</v>
      </c>
      <c r="BU405">
        <v>51.6</v>
      </c>
      <c r="BV405">
        <v>4.8</v>
      </c>
      <c r="BX405">
        <v>822</v>
      </c>
    </row>
    <row r="406" spans="1:76" x14ac:dyDescent="0.25">
      <c r="A406" t="s">
        <v>520</v>
      </c>
      <c r="B406" t="s">
        <v>119</v>
      </c>
      <c r="C406" t="s">
        <v>230</v>
      </c>
      <c r="D406" t="s">
        <v>231</v>
      </c>
      <c r="E406" s="61">
        <v>45469</v>
      </c>
      <c r="F406" s="61">
        <v>45499</v>
      </c>
      <c r="K406">
        <v>733</v>
      </c>
      <c r="P406">
        <v>72.8</v>
      </c>
      <c r="Q406">
        <v>72.8</v>
      </c>
      <c r="S406">
        <v>60</v>
      </c>
      <c r="T406">
        <v>2.4300000000000002</v>
      </c>
      <c r="V406">
        <v>4.2699999999999996</v>
      </c>
      <c r="W406">
        <v>2.7</v>
      </c>
      <c r="X406">
        <v>1.27</v>
      </c>
      <c r="AA406">
        <v>14.6</v>
      </c>
      <c r="AB406">
        <v>4.9000000000000004</v>
      </c>
      <c r="AD406">
        <v>12.3</v>
      </c>
      <c r="AF406">
        <v>0.77</v>
      </c>
      <c r="AI406">
        <v>35.6</v>
      </c>
      <c r="AK406">
        <v>0.51</v>
      </c>
      <c r="AQ406">
        <v>9.44</v>
      </c>
      <c r="AR406">
        <v>31.4</v>
      </c>
      <c r="AW406">
        <v>8.3800000000000008</v>
      </c>
      <c r="AX406">
        <v>8.3800000000000008</v>
      </c>
      <c r="AY406">
        <v>103</v>
      </c>
      <c r="BC406">
        <v>11.8</v>
      </c>
      <c r="BE406">
        <v>5.0999999999999996</v>
      </c>
      <c r="BF406">
        <v>1.8</v>
      </c>
      <c r="BG406">
        <v>93.3</v>
      </c>
      <c r="BH406">
        <v>0.7</v>
      </c>
      <c r="BI406">
        <v>0.67</v>
      </c>
      <c r="BJ406">
        <v>0.67</v>
      </c>
      <c r="BL406">
        <v>15.25</v>
      </c>
      <c r="BM406">
        <v>0.37</v>
      </c>
      <c r="BO406">
        <v>0.38</v>
      </c>
      <c r="BP406">
        <v>2.78</v>
      </c>
      <c r="BQ406">
        <v>2.78</v>
      </c>
      <c r="BR406">
        <v>2.78</v>
      </c>
      <c r="BS406">
        <v>88</v>
      </c>
      <c r="BT406">
        <v>2.7</v>
      </c>
      <c r="BU406">
        <v>24.2</v>
      </c>
      <c r="BV406">
        <v>2.4</v>
      </c>
      <c r="BX406">
        <v>451</v>
      </c>
    </row>
    <row r="407" spans="1:76" x14ac:dyDescent="0.25">
      <c r="A407" t="s">
        <v>521</v>
      </c>
      <c r="B407" t="s">
        <v>119</v>
      </c>
      <c r="C407" t="s">
        <v>230</v>
      </c>
      <c r="D407" t="s">
        <v>231</v>
      </c>
      <c r="E407" s="61">
        <v>45469</v>
      </c>
      <c r="F407" s="61">
        <v>45499</v>
      </c>
      <c r="K407">
        <v>605</v>
      </c>
      <c r="P407">
        <v>59.3</v>
      </c>
      <c r="Q407">
        <v>59.3</v>
      </c>
      <c r="S407">
        <v>87</v>
      </c>
      <c r="T407">
        <v>3.86</v>
      </c>
      <c r="V407">
        <v>3.83</v>
      </c>
      <c r="W407">
        <v>2.5</v>
      </c>
      <c r="X407">
        <v>0.93</v>
      </c>
      <c r="AA407">
        <v>21.6</v>
      </c>
      <c r="AB407">
        <v>4.5599999999999996</v>
      </c>
      <c r="AD407">
        <v>8.8699999999999992</v>
      </c>
      <c r="AF407">
        <v>0.87</v>
      </c>
      <c r="AI407">
        <v>27.8</v>
      </c>
      <c r="AK407">
        <v>0.38</v>
      </c>
      <c r="AQ407">
        <v>11.95</v>
      </c>
      <c r="AR407">
        <v>24.4</v>
      </c>
      <c r="AW407">
        <v>6.62</v>
      </c>
      <c r="AX407">
        <v>6.62</v>
      </c>
      <c r="AY407">
        <v>87.1</v>
      </c>
      <c r="BC407">
        <v>25.7</v>
      </c>
      <c r="BE407">
        <v>4.82</v>
      </c>
      <c r="BF407">
        <v>3</v>
      </c>
      <c r="BG407">
        <v>55.3</v>
      </c>
      <c r="BH407">
        <v>0.9</v>
      </c>
      <c r="BI407">
        <v>0.69</v>
      </c>
      <c r="BJ407">
        <v>0.69</v>
      </c>
      <c r="BL407">
        <v>12.15</v>
      </c>
      <c r="BM407">
        <v>0.53</v>
      </c>
      <c r="BO407">
        <v>0.41</v>
      </c>
      <c r="BP407">
        <v>2.57</v>
      </c>
      <c r="BQ407">
        <v>2.57</v>
      </c>
      <c r="BR407">
        <v>2.57</v>
      </c>
      <c r="BS407">
        <v>162</v>
      </c>
      <c r="BT407">
        <v>2.8</v>
      </c>
      <c r="BU407">
        <v>23.9</v>
      </c>
      <c r="BV407">
        <v>2.98</v>
      </c>
      <c r="BX407">
        <v>377</v>
      </c>
    </row>
    <row r="408" spans="1:76" x14ac:dyDescent="0.25">
      <c r="A408" t="s">
        <v>522</v>
      </c>
      <c r="B408" t="s">
        <v>119</v>
      </c>
      <c r="C408" t="s">
        <v>230</v>
      </c>
      <c r="D408" t="s">
        <v>231</v>
      </c>
      <c r="E408" s="61">
        <v>45469</v>
      </c>
      <c r="F408" s="61">
        <v>45499</v>
      </c>
      <c r="K408">
        <v>763</v>
      </c>
      <c r="P408">
        <v>105</v>
      </c>
      <c r="Q408">
        <v>105</v>
      </c>
      <c r="S408">
        <v>44</v>
      </c>
      <c r="T408">
        <v>3</v>
      </c>
      <c r="V408">
        <v>4.47</v>
      </c>
      <c r="W408">
        <v>2.72</v>
      </c>
      <c r="X408">
        <v>1.38</v>
      </c>
      <c r="AA408">
        <v>14.6</v>
      </c>
      <c r="AB408">
        <v>6.13</v>
      </c>
      <c r="AD408">
        <v>9.14</v>
      </c>
      <c r="AF408">
        <v>0.99</v>
      </c>
      <c r="AI408">
        <v>45.1</v>
      </c>
      <c r="AK408">
        <v>0.48</v>
      </c>
      <c r="AQ408">
        <v>10.7</v>
      </c>
      <c r="AR408">
        <v>38.200000000000003</v>
      </c>
      <c r="AW408">
        <v>10.15</v>
      </c>
      <c r="AX408">
        <v>10.15</v>
      </c>
      <c r="AY408">
        <v>94.7</v>
      </c>
      <c r="BC408">
        <v>9.5</v>
      </c>
      <c r="BE408">
        <v>7.39</v>
      </c>
      <c r="BF408">
        <v>2.1</v>
      </c>
      <c r="BG408">
        <v>78.7</v>
      </c>
      <c r="BH408">
        <v>0.8</v>
      </c>
      <c r="BI408">
        <v>0.92</v>
      </c>
      <c r="BJ408">
        <v>0.92</v>
      </c>
      <c r="BL408">
        <v>12.15</v>
      </c>
      <c r="BM408">
        <v>0.41</v>
      </c>
      <c r="BO408">
        <v>0.41</v>
      </c>
      <c r="BP408">
        <v>2.36</v>
      </c>
      <c r="BQ408">
        <v>2.36</v>
      </c>
      <c r="BR408">
        <v>2.36</v>
      </c>
      <c r="BS408">
        <v>70</v>
      </c>
      <c r="BT408">
        <v>2.6</v>
      </c>
      <c r="BU408">
        <v>30.1</v>
      </c>
      <c r="BV408">
        <v>2.63</v>
      </c>
      <c r="BX408">
        <v>394</v>
      </c>
    </row>
    <row r="409" spans="1:76" x14ac:dyDescent="0.25">
      <c r="A409" t="s">
        <v>523</v>
      </c>
      <c r="B409" t="s">
        <v>119</v>
      </c>
      <c r="C409" t="s">
        <v>230</v>
      </c>
      <c r="D409" t="s">
        <v>231</v>
      </c>
      <c r="E409" s="61">
        <v>45469</v>
      </c>
      <c r="F409" s="61">
        <v>45499</v>
      </c>
      <c r="K409">
        <v>573</v>
      </c>
      <c r="P409">
        <v>61.5</v>
      </c>
      <c r="Q409">
        <v>61.5</v>
      </c>
      <c r="S409">
        <v>33</v>
      </c>
      <c r="T409">
        <v>1.52</v>
      </c>
      <c r="V409">
        <v>3.93</v>
      </c>
      <c r="W409">
        <v>1.92</v>
      </c>
      <c r="X409">
        <v>0.98</v>
      </c>
      <c r="AA409">
        <v>8.1</v>
      </c>
      <c r="AB409">
        <v>5.0199999999999996</v>
      </c>
      <c r="AD409">
        <v>5.0599999999999996</v>
      </c>
      <c r="AF409">
        <v>0.76</v>
      </c>
      <c r="AI409">
        <v>30.5</v>
      </c>
      <c r="AK409">
        <v>0.35</v>
      </c>
      <c r="AQ409">
        <v>6.32</v>
      </c>
      <c r="AR409">
        <v>25.9</v>
      </c>
      <c r="AW409">
        <v>6.79</v>
      </c>
      <c r="AX409">
        <v>6.79</v>
      </c>
      <c r="AY409">
        <v>64</v>
      </c>
      <c r="BC409">
        <v>4</v>
      </c>
      <c r="BE409">
        <v>4.3499999999999996</v>
      </c>
      <c r="BF409">
        <v>1</v>
      </c>
      <c r="BG409">
        <v>71.599999999999994</v>
      </c>
      <c r="BH409">
        <v>0.4</v>
      </c>
      <c r="BI409">
        <v>0.74</v>
      </c>
      <c r="BJ409">
        <v>0.74</v>
      </c>
      <c r="BL409">
        <v>7.67</v>
      </c>
      <c r="BM409">
        <v>0.23</v>
      </c>
      <c r="BO409">
        <v>0.31</v>
      </c>
      <c r="BP409">
        <v>1.46</v>
      </c>
      <c r="BQ409">
        <v>1.46</v>
      </c>
      <c r="BR409">
        <v>1.46</v>
      </c>
      <c r="BS409">
        <v>39</v>
      </c>
      <c r="BT409">
        <v>2.7</v>
      </c>
      <c r="BU409">
        <v>22</v>
      </c>
      <c r="BV409">
        <v>1.79</v>
      </c>
      <c r="BX409">
        <v>226</v>
      </c>
    </row>
    <row r="410" spans="1:76" x14ac:dyDescent="0.25">
      <c r="A410" t="s">
        <v>524</v>
      </c>
      <c r="B410" t="s">
        <v>119</v>
      </c>
      <c r="C410" t="s">
        <v>230</v>
      </c>
      <c r="D410" t="s">
        <v>231</v>
      </c>
      <c r="E410" s="61">
        <v>45469</v>
      </c>
      <c r="F410" s="61">
        <v>45499</v>
      </c>
      <c r="K410">
        <v>773</v>
      </c>
      <c r="P410">
        <v>89.9</v>
      </c>
      <c r="Q410">
        <v>89.9</v>
      </c>
      <c r="S410">
        <v>59</v>
      </c>
      <c r="T410">
        <v>5.95</v>
      </c>
      <c r="V410">
        <v>4.66</v>
      </c>
      <c r="W410">
        <v>3.33</v>
      </c>
      <c r="X410">
        <v>1.44</v>
      </c>
      <c r="AA410">
        <v>18.3</v>
      </c>
      <c r="AB410">
        <v>6.13</v>
      </c>
      <c r="AD410">
        <v>7.18</v>
      </c>
      <c r="AF410">
        <v>0.97</v>
      </c>
      <c r="AI410">
        <v>40.700000000000003</v>
      </c>
      <c r="AK410">
        <v>0.48</v>
      </c>
      <c r="AQ410">
        <v>13.1</v>
      </c>
      <c r="AR410">
        <v>35.700000000000003</v>
      </c>
      <c r="AW410">
        <v>9.9700000000000006</v>
      </c>
      <c r="AX410">
        <v>9.9700000000000006</v>
      </c>
      <c r="AY410">
        <v>143.5</v>
      </c>
      <c r="BC410">
        <v>11</v>
      </c>
      <c r="BE410">
        <v>7.29</v>
      </c>
      <c r="BF410">
        <v>3.3</v>
      </c>
      <c r="BG410">
        <v>71.400000000000006</v>
      </c>
      <c r="BH410">
        <v>0.9</v>
      </c>
      <c r="BI410">
        <v>0.81</v>
      </c>
      <c r="BJ410">
        <v>0.81</v>
      </c>
      <c r="BL410">
        <v>13.2</v>
      </c>
      <c r="BM410">
        <v>0.42</v>
      </c>
      <c r="BO410">
        <v>0.43</v>
      </c>
      <c r="BP410">
        <v>2.97</v>
      </c>
      <c r="BQ410">
        <v>2.97</v>
      </c>
      <c r="BR410">
        <v>2.97</v>
      </c>
      <c r="BS410">
        <v>72</v>
      </c>
      <c r="BT410">
        <v>2.6</v>
      </c>
      <c r="BU410">
        <v>29.7</v>
      </c>
      <c r="BV410">
        <v>2.79</v>
      </c>
      <c r="BX410">
        <v>283</v>
      </c>
    </row>
    <row r="411" spans="1:76" x14ac:dyDescent="0.25">
      <c r="A411" t="s">
        <v>525</v>
      </c>
      <c r="B411" t="s">
        <v>119</v>
      </c>
      <c r="C411" t="s">
        <v>230</v>
      </c>
      <c r="D411" t="s">
        <v>231</v>
      </c>
      <c r="E411" s="61">
        <v>45469</v>
      </c>
      <c r="F411" s="61">
        <v>45499</v>
      </c>
      <c r="K411">
        <v>742</v>
      </c>
      <c r="P411">
        <v>102</v>
      </c>
      <c r="Q411">
        <v>102</v>
      </c>
      <c r="S411">
        <v>77</v>
      </c>
      <c r="T411">
        <v>9.02</v>
      </c>
      <c r="V411">
        <v>6.9</v>
      </c>
      <c r="W411">
        <v>4.3</v>
      </c>
      <c r="X411">
        <v>1.74</v>
      </c>
      <c r="AA411">
        <v>25.8</v>
      </c>
      <c r="AB411">
        <v>7.09</v>
      </c>
      <c r="AD411">
        <v>7.25</v>
      </c>
      <c r="AF411">
        <v>1.55</v>
      </c>
      <c r="AI411">
        <v>47.2</v>
      </c>
      <c r="AK411">
        <v>0.59</v>
      </c>
      <c r="AQ411">
        <v>16</v>
      </c>
      <c r="AR411">
        <v>42.2</v>
      </c>
      <c r="AW411">
        <v>11.2</v>
      </c>
      <c r="AX411">
        <v>11.2</v>
      </c>
      <c r="AY411">
        <v>165.5</v>
      </c>
      <c r="BC411">
        <v>19.8</v>
      </c>
      <c r="BE411">
        <v>8.06</v>
      </c>
      <c r="BF411">
        <v>3.9</v>
      </c>
      <c r="BG411">
        <v>50.7</v>
      </c>
      <c r="BH411">
        <v>1.3</v>
      </c>
      <c r="BI411">
        <v>1.1299999999999999</v>
      </c>
      <c r="BJ411">
        <v>1.1299999999999999</v>
      </c>
      <c r="BL411">
        <v>16.350000000000001</v>
      </c>
      <c r="BM411">
        <v>0.51</v>
      </c>
      <c r="BO411">
        <v>0.56999999999999995</v>
      </c>
      <c r="BP411">
        <v>4.33</v>
      </c>
      <c r="BQ411">
        <v>4.33</v>
      </c>
      <c r="BR411">
        <v>4.33</v>
      </c>
      <c r="BS411">
        <v>106</v>
      </c>
      <c r="BT411">
        <v>2.2999999999999998</v>
      </c>
      <c r="BU411">
        <v>42.7</v>
      </c>
      <c r="BV411">
        <v>3.81</v>
      </c>
      <c r="BX411">
        <v>264</v>
      </c>
    </row>
    <row r="412" spans="1:76" x14ac:dyDescent="0.25">
      <c r="A412" t="s">
        <v>526</v>
      </c>
      <c r="B412" t="s">
        <v>119</v>
      </c>
      <c r="C412" t="s">
        <v>230</v>
      </c>
      <c r="D412" t="s">
        <v>231</v>
      </c>
      <c r="E412" s="61">
        <v>45469</v>
      </c>
      <c r="F412" s="61">
        <v>45499</v>
      </c>
      <c r="K412">
        <v>759</v>
      </c>
      <c r="P412">
        <v>106.5</v>
      </c>
      <c r="Q412">
        <v>106.5</v>
      </c>
      <c r="S412">
        <v>73</v>
      </c>
      <c r="T412">
        <v>7.23</v>
      </c>
      <c r="V412">
        <v>5.89</v>
      </c>
      <c r="W412">
        <v>3.72</v>
      </c>
      <c r="X412">
        <v>1.52</v>
      </c>
      <c r="AA412">
        <v>24.5</v>
      </c>
      <c r="AB412">
        <v>7.14</v>
      </c>
      <c r="AD412">
        <v>9.1999999999999993</v>
      </c>
      <c r="AF412">
        <v>1.21</v>
      </c>
      <c r="AI412">
        <v>49.7</v>
      </c>
      <c r="AK412">
        <v>0.51</v>
      </c>
      <c r="AQ412">
        <v>15.05</v>
      </c>
      <c r="AR412">
        <v>41.7</v>
      </c>
      <c r="AW412">
        <v>11.65</v>
      </c>
      <c r="AX412">
        <v>11.65</v>
      </c>
      <c r="AY412">
        <v>155</v>
      </c>
      <c r="BC412">
        <v>15.5</v>
      </c>
      <c r="BE412">
        <v>8.1999999999999993</v>
      </c>
      <c r="BF412">
        <v>4.5</v>
      </c>
      <c r="BG412">
        <v>62.7</v>
      </c>
      <c r="BH412">
        <v>1.2</v>
      </c>
      <c r="BI412">
        <v>1.19</v>
      </c>
      <c r="BJ412">
        <v>1.19</v>
      </c>
      <c r="BL412">
        <v>17.55</v>
      </c>
      <c r="BM412">
        <v>0.52</v>
      </c>
      <c r="BO412">
        <v>0.61</v>
      </c>
      <c r="BP412">
        <v>4.12</v>
      </c>
      <c r="BQ412">
        <v>4.12</v>
      </c>
      <c r="BR412">
        <v>4.12</v>
      </c>
      <c r="BS412">
        <v>98</v>
      </c>
      <c r="BT412">
        <v>3.3</v>
      </c>
      <c r="BU412">
        <v>34.4</v>
      </c>
      <c r="BV412">
        <v>3.26</v>
      </c>
      <c r="BX412">
        <v>365</v>
      </c>
    </row>
    <row r="413" spans="1:76" x14ac:dyDescent="0.25">
      <c r="A413" t="s">
        <v>527</v>
      </c>
      <c r="B413" t="s">
        <v>119</v>
      </c>
      <c r="C413" t="s">
        <v>230</v>
      </c>
      <c r="D413" t="s">
        <v>231</v>
      </c>
      <c r="E413" s="61">
        <v>45469</v>
      </c>
      <c r="F413" s="61">
        <v>45499</v>
      </c>
      <c r="K413">
        <v>365</v>
      </c>
      <c r="P413">
        <v>40</v>
      </c>
      <c r="Q413">
        <v>40</v>
      </c>
      <c r="S413">
        <v>30</v>
      </c>
      <c r="T413">
        <v>1.07</v>
      </c>
      <c r="V413">
        <v>2.02</v>
      </c>
      <c r="W413">
        <v>1.34</v>
      </c>
      <c r="X413">
        <v>0.5</v>
      </c>
      <c r="AA413">
        <v>5.5</v>
      </c>
      <c r="AB413">
        <v>2.96</v>
      </c>
      <c r="AD413">
        <v>6.63</v>
      </c>
      <c r="AF413">
        <v>0.5</v>
      </c>
      <c r="AI413">
        <v>17.100000000000001</v>
      </c>
      <c r="AK413">
        <v>0.28999999999999998</v>
      </c>
      <c r="AQ413">
        <v>6.07</v>
      </c>
      <c r="AR413">
        <v>15.4</v>
      </c>
      <c r="AW413">
        <v>3.9</v>
      </c>
      <c r="AX413">
        <v>3.9</v>
      </c>
      <c r="AY413">
        <v>46.4</v>
      </c>
      <c r="BC413">
        <v>3.6</v>
      </c>
      <c r="BE413">
        <v>2.4500000000000002</v>
      </c>
      <c r="BF413">
        <v>0.8</v>
      </c>
      <c r="BG413">
        <v>47.1</v>
      </c>
      <c r="BH413">
        <v>0.4</v>
      </c>
      <c r="BI413">
        <v>0.4</v>
      </c>
      <c r="BJ413">
        <v>0.4</v>
      </c>
      <c r="BL413">
        <v>7</v>
      </c>
      <c r="BM413">
        <v>0.19</v>
      </c>
      <c r="BO413">
        <v>0.15</v>
      </c>
      <c r="BP413">
        <v>1.55</v>
      </c>
      <c r="BQ413">
        <v>1.55</v>
      </c>
      <c r="BR413">
        <v>1.55</v>
      </c>
      <c r="BS413">
        <v>26</v>
      </c>
      <c r="BT413">
        <v>5.5</v>
      </c>
      <c r="BU413">
        <v>14.2</v>
      </c>
      <c r="BV413">
        <v>1.3</v>
      </c>
      <c r="BX413">
        <v>265</v>
      </c>
    </row>
    <row r="414" spans="1:76" x14ac:dyDescent="0.25">
      <c r="A414" t="s">
        <v>528</v>
      </c>
      <c r="B414" t="s">
        <v>119</v>
      </c>
      <c r="C414" t="s">
        <v>230</v>
      </c>
      <c r="D414" t="s">
        <v>231</v>
      </c>
      <c r="E414" s="61">
        <v>45469</v>
      </c>
      <c r="F414" s="61">
        <v>45499</v>
      </c>
      <c r="K414">
        <v>578</v>
      </c>
      <c r="P414">
        <v>73.5</v>
      </c>
      <c r="Q414">
        <v>73.5</v>
      </c>
      <c r="S414">
        <v>80</v>
      </c>
      <c r="T414">
        <v>2.73</v>
      </c>
      <c r="V414">
        <v>4.5599999999999996</v>
      </c>
      <c r="W414">
        <v>3.23</v>
      </c>
      <c r="X414">
        <v>1.22</v>
      </c>
      <c r="AA414">
        <v>16</v>
      </c>
      <c r="AB414">
        <v>5.41</v>
      </c>
      <c r="AD414">
        <v>9.7200000000000006</v>
      </c>
      <c r="AF414">
        <v>1.07</v>
      </c>
      <c r="AI414">
        <v>33.200000000000003</v>
      </c>
      <c r="AK414">
        <v>0.44</v>
      </c>
      <c r="AQ414">
        <v>11.9</v>
      </c>
      <c r="AR414">
        <v>29.8</v>
      </c>
      <c r="AW414">
        <v>8</v>
      </c>
      <c r="AX414">
        <v>8</v>
      </c>
      <c r="AY414">
        <v>77.3</v>
      </c>
      <c r="BC414">
        <v>20.399999999999999</v>
      </c>
      <c r="BE414">
        <v>5.53</v>
      </c>
      <c r="BF414">
        <v>1.9</v>
      </c>
      <c r="BG414">
        <v>72.5</v>
      </c>
      <c r="BH414">
        <v>0.8</v>
      </c>
      <c r="BI414">
        <v>0.86</v>
      </c>
      <c r="BJ414">
        <v>0.86</v>
      </c>
      <c r="BL414">
        <v>12</v>
      </c>
      <c r="BM414">
        <v>0.57999999999999996</v>
      </c>
      <c r="BO414">
        <v>0.39</v>
      </c>
      <c r="BP414">
        <v>2.7</v>
      </c>
      <c r="BQ414">
        <v>2.7</v>
      </c>
      <c r="BR414">
        <v>2.7</v>
      </c>
      <c r="BS414">
        <v>211</v>
      </c>
      <c r="BT414">
        <v>13.2</v>
      </c>
      <c r="BU414">
        <v>28.1</v>
      </c>
      <c r="BV414">
        <v>2.65</v>
      </c>
      <c r="BX414">
        <v>408</v>
      </c>
    </row>
    <row r="415" spans="1:76" x14ac:dyDescent="0.25">
      <c r="A415" t="s">
        <v>529</v>
      </c>
      <c r="B415" t="s">
        <v>119</v>
      </c>
      <c r="C415" t="s">
        <v>230</v>
      </c>
      <c r="D415" t="s">
        <v>231</v>
      </c>
      <c r="E415" s="61">
        <v>45469</v>
      </c>
      <c r="F415" s="61">
        <v>45499</v>
      </c>
      <c r="K415">
        <v>744</v>
      </c>
      <c r="P415">
        <v>104</v>
      </c>
      <c r="Q415">
        <v>104</v>
      </c>
      <c r="S415">
        <v>80</v>
      </c>
      <c r="T415">
        <v>6.54</v>
      </c>
      <c r="V415">
        <v>6.52</v>
      </c>
      <c r="W415">
        <v>4.3099999999999996</v>
      </c>
      <c r="X415">
        <v>1.71</v>
      </c>
      <c r="AA415">
        <v>26</v>
      </c>
      <c r="AB415">
        <v>7.84</v>
      </c>
      <c r="AD415">
        <v>6.82</v>
      </c>
      <c r="AF415">
        <v>1.54</v>
      </c>
      <c r="AI415">
        <v>51.5</v>
      </c>
      <c r="AK415">
        <v>0.67</v>
      </c>
      <c r="AQ415">
        <v>16.399999999999999</v>
      </c>
      <c r="AR415">
        <v>44.1</v>
      </c>
      <c r="AW415">
        <v>11.5</v>
      </c>
      <c r="AX415">
        <v>11.5</v>
      </c>
      <c r="AY415">
        <v>171</v>
      </c>
      <c r="BC415">
        <v>17.2</v>
      </c>
      <c r="BE415">
        <v>8.35</v>
      </c>
      <c r="BF415">
        <v>4.5</v>
      </c>
      <c r="BG415">
        <v>67.5</v>
      </c>
      <c r="BH415">
        <v>1.2</v>
      </c>
      <c r="BI415">
        <v>1.07</v>
      </c>
      <c r="BJ415">
        <v>1.07</v>
      </c>
      <c r="BL415">
        <v>16.55</v>
      </c>
      <c r="BM415">
        <v>0.53</v>
      </c>
      <c r="BO415">
        <v>0.68</v>
      </c>
      <c r="BP415">
        <v>4.72</v>
      </c>
      <c r="BQ415">
        <v>4.72</v>
      </c>
      <c r="BR415">
        <v>4.72</v>
      </c>
      <c r="BS415">
        <v>113</v>
      </c>
      <c r="BT415">
        <v>2.6</v>
      </c>
      <c r="BU415">
        <v>44.8</v>
      </c>
      <c r="BV415">
        <v>4.13</v>
      </c>
      <c r="BX415">
        <v>245</v>
      </c>
    </row>
    <row r="416" spans="1:76" x14ac:dyDescent="0.25">
      <c r="A416" t="s">
        <v>530</v>
      </c>
      <c r="B416" t="s">
        <v>119</v>
      </c>
      <c r="C416" t="s">
        <v>230</v>
      </c>
      <c r="D416" t="s">
        <v>231</v>
      </c>
      <c r="E416" s="61">
        <v>45469</v>
      </c>
      <c r="F416" s="61">
        <v>45499</v>
      </c>
      <c r="K416">
        <v>612</v>
      </c>
      <c r="P416">
        <v>61.4</v>
      </c>
      <c r="Q416">
        <v>61.4</v>
      </c>
      <c r="S416">
        <v>33</v>
      </c>
      <c r="T416">
        <v>2.0499999999999998</v>
      </c>
      <c r="V416">
        <v>3.27</v>
      </c>
      <c r="W416">
        <v>1.98</v>
      </c>
      <c r="X416">
        <v>1</v>
      </c>
      <c r="AA416">
        <v>9.6999999999999993</v>
      </c>
      <c r="AB416">
        <v>3.78</v>
      </c>
      <c r="AD416">
        <v>11.25</v>
      </c>
      <c r="AF416">
        <v>0.75</v>
      </c>
      <c r="AI416">
        <v>26.7</v>
      </c>
      <c r="AK416">
        <v>0.28999999999999998</v>
      </c>
      <c r="AQ416">
        <v>7.96</v>
      </c>
      <c r="AR416">
        <v>24.4</v>
      </c>
      <c r="AW416">
        <v>6.59</v>
      </c>
      <c r="AX416">
        <v>6.59</v>
      </c>
      <c r="AY416">
        <v>74.599999999999994</v>
      </c>
      <c r="BC416">
        <v>5.9</v>
      </c>
      <c r="BE416">
        <v>4.5999999999999996</v>
      </c>
      <c r="BF416">
        <v>1.9</v>
      </c>
      <c r="BG416">
        <v>84.1</v>
      </c>
      <c r="BH416">
        <v>0.6</v>
      </c>
      <c r="BI416">
        <v>0.55000000000000004</v>
      </c>
      <c r="BJ416">
        <v>0.55000000000000004</v>
      </c>
      <c r="BL416">
        <v>11</v>
      </c>
      <c r="BM416">
        <v>0.28999999999999998</v>
      </c>
      <c r="BO416">
        <v>0.25</v>
      </c>
      <c r="BP416">
        <v>2.2200000000000002</v>
      </c>
      <c r="BQ416">
        <v>2.2200000000000002</v>
      </c>
      <c r="BR416">
        <v>2.2200000000000002</v>
      </c>
      <c r="BS416">
        <v>46</v>
      </c>
      <c r="BT416">
        <v>2.8</v>
      </c>
      <c r="BU416">
        <v>19.600000000000001</v>
      </c>
      <c r="BV416">
        <v>1.96</v>
      </c>
      <c r="BX416">
        <v>474</v>
      </c>
    </row>
    <row r="417" spans="1:76" x14ac:dyDescent="0.25">
      <c r="A417" t="s">
        <v>531</v>
      </c>
      <c r="B417" t="s">
        <v>119</v>
      </c>
      <c r="C417" t="s">
        <v>230</v>
      </c>
      <c r="D417" t="s">
        <v>231</v>
      </c>
      <c r="E417" s="61">
        <v>45469</v>
      </c>
      <c r="F417" s="61">
        <v>45499</v>
      </c>
      <c r="K417">
        <v>768</v>
      </c>
      <c r="P417">
        <v>107.5</v>
      </c>
      <c r="Q417">
        <v>107.5</v>
      </c>
      <c r="S417">
        <v>55</v>
      </c>
      <c r="T417">
        <v>4.6100000000000003</v>
      </c>
      <c r="V417">
        <v>5.23</v>
      </c>
      <c r="W417">
        <v>3.17</v>
      </c>
      <c r="X417">
        <v>1.33</v>
      </c>
      <c r="AA417">
        <v>18</v>
      </c>
      <c r="AB417">
        <v>6.91</v>
      </c>
      <c r="AD417">
        <v>12.55</v>
      </c>
      <c r="AF417">
        <v>1.18</v>
      </c>
      <c r="AI417">
        <v>48.1</v>
      </c>
      <c r="AK417">
        <v>0.56999999999999995</v>
      </c>
      <c r="AQ417">
        <v>14.5</v>
      </c>
      <c r="AR417">
        <v>43</v>
      </c>
      <c r="AW417">
        <v>11.65</v>
      </c>
      <c r="AX417">
        <v>11.65</v>
      </c>
      <c r="AY417">
        <v>131.5</v>
      </c>
      <c r="BC417">
        <v>11.3</v>
      </c>
      <c r="BE417">
        <v>6.57</v>
      </c>
      <c r="BF417">
        <v>2.9</v>
      </c>
      <c r="BG417">
        <v>83.6</v>
      </c>
      <c r="BH417">
        <v>1.1000000000000001</v>
      </c>
      <c r="BI417">
        <v>0.98</v>
      </c>
      <c r="BJ417">
        <v>0.98</v>
      </c>
      <c r="BL417">
        <v>19.55</v>
      </c>
      <c r="BM417">
        <v>0.51</v>
      </c>
      <c r="BO417">
        <v>0.5</v>
      </c>
      <c r="BP417">
        <v>3.77</v>
      </c>
      <c r="BQ417">
        <v>3.77</v>
      </c>
      <c r="BR417">
        <v>3.77</v>
      </c>
      <c r="BS417">
        <v>76</v>
      </c>
      <c r="BT417">
        <v>3.9</v>
      </c>
      <c r="BU417">
        <v>32.200000000000003</v>
      </c>
      <c r="BV417">
        <v>3.52</v>
      </c>
      <c r="BX417">
        <v>514</v>
      </c>
    </row>
    <row r="418" spans="1:76" x14ac:dyDescent="0.25">
      <c r="A418" t="s">
        <v>532</v>
      </c>
      <c r="B418" t="s">
        <v>119</v>
      </c>
      <c r="C418" t="s">
        <v>230</v>
      </c>
      <c r="D418" t="s">
        <v>231</v>
      </c>
      <c r="E418" s="61">
        <v>45469</v>
      </c>
      <c r="F418" s="61">
        <v>45499</v>
      </c>
      <c r="K418">
        <v>723</v>
      </c>
      <c r="P418">
        <v>104.5</v>
      </c>
      <c r="Q418">
        <v>104.5</v>
      </c>
      <c r="S418">
        <v>82</v>
      </c>
      <c r="T418">
        <v>6.5</v>
      </c>
      <c r="V418">
        <v>6.8</v>
      </c>
      <c r="W418">
        <v>4.2699999999999996</v>
      </c>
      <c r="X418">
        <v>1.69</v>
      </c>
      <c r="AA418">
        <v>26</v>
      </c>
      <c r="AB418">
        <v>7.77</v>
      </c>
      <c r="AD418">
        <v>6.52</v>
      </c>
      <c r="AF418">
        <v>1.42</v>
      </c>
      <c r="AI418">
        <v>48.2</v>
      </c>
      <c r="AK418">
        <v>0.64</v>
      </c>
      <c r="AQ418">
        <v>16.5</v>
      </c>
      <c r="AR418">
        <v>44.4</v>
      </c>
      <c r="AW418">
        <v>11.95</v>
      </c>
      <c r="AX418">
        <v>11.95</v>
      </c>
      <c r="AY418">
        <v>168</v>
      </c>
      <c r="BC418">
        <v>19.7</v>
      </c>
      <c r="BE418">
        <v>8.83</v>
      </c>
      <c r="BF418">
        <v>4.2</v>
      </c>
      <c r="BG418">
        <v>58.8</v>
      </c>
      <c r="BH418">
        <v>1.3</v>
      </c>
      <c r="BI418">
        <v>1.2</v>
      </c>
      <c r="BJ418">
        <v>1.2</v>
      </c>
      <c r="BL418">
        <v>18.100000000000001</v>
      </c>
      <c r="BM418">
        <v>0.53</v>
      </c>
      <c r="BO418">
        <v>0.63</v>
      </c>
      <c r="BP418">
        <v>4.5</v>
      </c>
      <c r="BQ418">
        <v>4.5</v>
      </c>
      <c r="BR418">
        <v>4.5</v>
      </c>
      <c r="BS418">
        <v>109</v>
      </c>
      <c r="BT418">
        <v>2.7</v>
      </c>
      <c r="BU418">
        <v>41.6</v>
      </c>
      <c r="BV418">
        <v>3.78</v>
      </c>
      <c r="BX418">
        <v>239</v>
      </c>
    </row>
    <row r="419" spans="1:76" x14ac:dyDescent="0.25">
      <c r="A419" t="s">
        <v>533</v>
      </c>
      <c r="B419" t="s">
        <v>119</v>
      </c>
      <c r="C419" t="s">
        <v>230</v>
      </c>
      <c r="D419" t="s">
        <v>231</v>
      </c>
      <c r="E419" s="61">
        <v>45469</v>
      </c>
      <c r="F419" s="61">
        <v>45499</v>
      </c>
      <c r="K419">
        <v>856</v>
      </c>
      <c r="P419">
        <v>86.6</v>
      </c>
      <c r="Q419">
        <v>86.6</v>
      </c>
      <c r="S419">
        <v>56</v>
      </c>
      <c r="T419">
        <v>2.91</v>
      </c>
      <c r="V419">
        <v>4.75</v>
      </c>
      <c r="W419">
        <v>2.77</v>
      </c>
      <c r="X419">
        <v>1.24</v>
      </c>
      <c r="AA419">
        <v>15.3</v>
      </c>
      <c r="AB419">
        <v>5.05</v>
      </c>
      <c r="AD419">
        <v>14.8</v>
      </c>
      <c r="AF419">
        <v>0.85</v>
      </c>
      <c r="AI419">
        <v>41.7</v>
      </c>
      <c r="AK419">
        <v>0.37</v>
      </c>
      <c r="AQ419">
        <v>10.6</v>
      </c>
      <c r="AR419">
        <v>34.799999999999997</v>
      </c>
      <c r="AW419">
        <v>9.82</v>
      </c>
      <c r="AX419">
        <v>9.82</v>
      </c>
      <c r="AY419">
        <v>103.5</v>
      </c>
      <c r="BC419">
        <v>8.6999999999999993</v>
      </c>
      <c r="BE419">
        <v>6.13</v>
      </c>
      <c r="BF419">
        <v>2.1</v>
      </c>
      <c r="BG419">
        <v>113</v>
      </c>
      <c r="BH419">
        <v>0.9</v>
      </c>
      <c r="BI419">
        <v>0.72</v>
      </c>
      <c r="BJ419">
        <v>0.72</v>
      </c>
      <c r="BL419">
        <v>16.649999999999999</v>
      </c>
      <c r="BM419">
        <v>0.37</v>
      </c>
      <c r="BO419">
        <v>0.51</v>
      </c>
      <c r="BP419">
        <v>3.2</v>
      </c>
      <c r="BQ419">
        <v>3.2</v>
      </c>
      <c r="BR419">
        <v>3.2</v>
      </c>
      <c r="BS419">
        <v>58</v>
      </c>
      <c r="BT419">
        <v>2.7</v>
      </c>
      <c r="BU419">
        <v>28.9</v>
      </c>
      <c r="BV419">
        <v>3.05</v>
      </c>
      <c r="BX419">
        <v>560</v>
      </c>
    </row>
    <row r="420" spans="1:76" x14ac:dyDescent="0.25">
      <c r="A420" t="s">
        <v>534</v>
      </c>
      <c r="B420" t="s">
        <v>119</v>
      </c>
      <c r="C420" t="s">
        <v>230</v>
      </c>
      <c r="D420" t="s">
        <v>231</v>
      </c>
      <c r="E420" s="61">
        <v>45469</v>
      </c>
      <c r="F420" s="61">
        <v>45499</v>
      </c>
      <c r="K420">
        <v>867</v>
      </c>
      <c r="P420">
        <v>83.2</v>
      </c>
      <c r="Q420">
        <v>83.2</v>
      </c>
      <c r="S420">
        <v>48</v>
      </c>
      <c r="T420">
        <v>2.62</v>
      </c>
      <c r="V420">
        <v>3.84</v>
      </c>
      <c r="W420">
        <v>2.2599999999999998</v>
      </c>
      <c r="X420">
        <v>1.3</v>
      </c>
      <c r="AA420">
        <v>14.9</v>
      </c>
      <c r="AB420">
        <v>4.3</v>
      </c>
      <c r="AD420">
        <v>11.25</v>
      </c>
      <c r="AF420">
        <v>0.73</v>
      </c>
      <c r="AI420">
        <v>40.700000000000003</v>
      </c>
      <c r="AK420">
        <v>0.31</v>
      </c>
      <c r="AQ420">
        <v>9.31</v>
      </c>
      <c r="AR420">
        <v>32.9</v>
      </c>
      <c r="AW420">
        <v>9.06</v>
      </c>
      <c r="AX420">
        <v>9.06</v>
      </c>
      <c r="AY420">
        <v>106.5</v>
      </c>
      <c r="BC420">
        <v>7.9</v>
      </c>
      <c r="BE420">
        <v>5.63</v>
      </c>
      <c r="BF420">
        <v>1.6</v>
      </c>
      <c r="BG420">
        <v>106</v>
      </c>
      <c r="BH420">
        <v>0.8</v>
      </c>
      <c r="BI420">
        <v>0.72</v>
      </c>
      <c r="BJ420">
        <v>0.72</v>
      </c>
      <c r="BL420">
        <v>15.3</v>
      </c>
      <c r="BM420">
        <v>0.33</v>
      </c>
      <c r="BO420">
        <v>0.35</v>
      </c>
      <c r="BP420">
        <v>2.62</v>
      </c>
      <c r="BQ420">
        <v>2.62</v>
      </c>
      <c r="BR420">
        <v>2.62</v>
      </c>
      <c r="BS420">
        <v>49</v>
      </c>
      <c r="BT420">
        <v>3.2</v>
      </c>
      <c r="BU420">
        <v>20.100000000000001</v>
      </c>
      <c r="BV420">
        <v>2.29</v>
      </c>
      <c r="BX420">
        <v>430</v>
      </c>
    </row>
    <row r="421" spans="1:76" x14ac:dyDescent="0.25">
      <c r="A421" t="s">
        <v>535</v>
      </c>
      <c r="B421" t="s">
        <v>119</v>
      </c>
      <c r="C421" t="s">
        <v>230</v>
      </c>
      <c r="D421" t="s">
        <v>231</v>
      </c>
      <c r="E421" s="61">
        <v>45469</v>
      </c>
      <c r="F421" s="61">
        <v>45499</v>
      </c>
      <c r="K421">
        <v>298</v>
      </c>
      <c r="P421">
        <v>31</v>
      </c>
      <c r="Q421">
        <v>31</v>
      </c>
      <c r="S421">
        <v>31</v>
      </c>
      <c r="T421">
        <v>1.1200000000000001</v>
      </c>
      <c r="V421">
        <v>1.78</v>
      </c>
      <c r="W421">
        <v>0.99</v>
      </c>
      <c r="X421">
        <v>0.42</v>
      </c>
      <c r="AA421">
        <v>5.8</v>
      </c>
      <c r="AB421">
        <v>1.81</v>
      </c>
      <c r="AD421">
        <v>4.87</v>
      </c>
      <c r="AF421">
        <v>0.33</v>
      </c>
      <c r="AI421">
        <v>14.1</v>
      </c>
      <c r="AK421">
        <v>0.18</v>
      </c>
      <c r="AQ421">
        <v>4.51</v>
      </c>
      <c r="AR421">
        <v>12.3</v>
      </c>
      <c r="AW421">
        <v>3.35</v>
      </c>
      <c r="AX421">
        <v>3.35</v>
      </c>
      <c r="AY421">
        <v>34.799999999999997</v>
      </c>
      <c r="BC421">
        <v>7</v>
      </c>
      <c r="BE421">
        <v>2.62</v>
      </c>
      <c r="BF421">
        <v>0.7</v>
      </c>
      <c r="BG421">
        <v>33.200000000000003</v>
      </c>
      <c r="BH421">
        <v>0.3</v>
      </c>
      <c r="BI421">
        <v>0.36</v>
      </c>
      <c r="BJ421">
        <v>0.36</v>
      </c>
      <c r="BL421">
        <v>5.52</v>
      </c>
      <c r="BM421">
        <v>0.17</v>
      </c>
      <c r="BO421">
        <v>0.17</v>
      </c>
      <c r="BP421">
        <v>0.97</v>
      </c>
      <c r="BQ421">
        <v>0.97</v>
      </c>
      <c r="BR421">
        <v>0.97</v>
      </c>
      <c r="BS421">
        <v>39</v>
      </c>
      <c r="BT421">
        <v>2.2000000000000002</v>
      </c>
      <c r="BU421">
        <v>9.6999999999999993</v>
      </c>
      <c r="BV421">
        <v>1.02</v>
      </c>
      <c r="BX421">
        <v>209</v>
      </c>
    </row>
    <row r="422" spans="1:76" x14ac:dyDescent="0.25">
      <c r="A422" t="s">
        <v>536</v>
      </c>
      <c r="B422" t="s">
        <v>119</v>
      </c>
      <c r="C422" t="s">
        <v>230</v>
      </c>
      <c r="D422" t="s">
        <v>231</v>
      </c>
      <c r="E422" s="61">
        <v>45469</v>
      </c>
      <c r="F422" s="61">
        <v>45499</v>
      </c>
      <c r="K422">
        <v>322</v>
      </c>
      <c r="P422">
        <v>38</v>
      </c>
      <c r="Q422">
        <v>38</v>
      </c>
      <c r="S422">
        <v>22</v>
      </c>
      <c r="T422">
        <v>0.85</v>
      </c>
      <c r="V422">
        <v>1.75</v>
      </c>
      <c r="W422">
        <v>0.87</v>
      </c>
      <c r="X422">
        <v>0.4</v>
      </c>
      <c r="AA422">
        <v>5.2</v>
      </c>
      <c r="AB422">
        <v>1.9</v>
      </c>
      <c r="AD422">
        <v>4.24</v>
      </c>
      <c r="AF422">
        <v>0.26</v>
      </c>
      <c r="AI422">
        <v>13.4</v>
      </c>
      <c r="AK422">
        <v>0.15</v>
      </c>
      <c r="AQ422">
        <v>4.26</v>
      </c>
      <c r="AR422">
        <v>13</v>
      </c>
      <c r="AW422">
        <v>3.42</v>
      </c>
      <c r="AX422">
        <v>3.42</v>
      </c>
      <c r="AY422">
        <v>40.1</v>
      </c>
      <c r="BC422">
        <v>2.9</v>
      </c>
      <c r="BE422">
        <v>1.71</v>
      </c>
      <c r="BF422">
        <v>0.7</v>
      </c>
      <c r="BG422">
        <v>31.8</v>
      </c>
      <c r="BH422">
        <v>0.3</v>
      </c>
      <c r="BI422">
        <v>0.3</v>
      </c>
      <c r="BJ422">
        <v>0.3</v>
      </c>
      <c r="BL422">
        <v>4.74</v>
      </c>
      <c r="BM422">
        <v>0.14000000000000001</v>
      </c>
      <c r="BO422">
        <v>0.16</v>
      </c>
      <c r="BP422">
        <v>0.84</v>
      </c>
      <c r="BQ422">
        <v>0.84</v>
      </c>
      <c r="BR422">
        <v>0.84</v>
      </c>
      <c r="BS422">
        <v>26</v>
      </c>
      <c r="BT422">
        <v>2.2000000000000002</v>
      </c>
      <c r="BU422">
        <v>8.6</v>
      </c>
      <c r="BV422">
        <v>0.93</v>
      </c>
      <c r="BX422">
        <v>165</v>
      </c>
    </row>
    <row r="423" spans="1:76" x14ac:dyDescent="0.25">
      <c r="A423" t="s">
        <v>537</v>
      </c>
      <c r="B423" t="s">
        <v>119</v>
      </c>
      <c r="C423" t="s">
        <v>230</v>
      </c>
      <c r="D423" t="s">
        <v>231</v>
      </c>
      <c r="E423" s="61">
        <v>45469</v>
      </c>
      <c r="F423" s="61">
        <v>45499</v>
      </c>
      <c r="K423">
        <v>855</v>
      </c>
      <c r="P423">
        <v>109.5</v>
      </c>
      <c r="Q423">
        <v>109.5</v>
      </c>
      <c r="S423">
        <v>76</v>
      </c>
      <c r="T423">
        <v>6.51</v>
      </c>
      <c r="V423">
        <v>5.95</v>
      </c>
      <c r="W423">
        <v>3.68</v>
      </c>
      <c r="X423">
        <v>1.93</v>
      </c>
      <c r="AA423">
        <v>25.2</v>
      </c>
      <c r="AB423">
        <v>7.24</v>
      </c>
      <c r="AD423">
        <v>8.3800000000000008</v>
      </c>
      <c r="AF423">
        <v>1.1599999999999999</v>
      </c>
      <c r="AI423">
        <v>53.3</v>
      </c>
      <c r="AK423">
        <v>0.57999999999999996</v>
      </c>
      <c r="AQ423">
        <v>14.6</v>
      </c>
      <c r="AR423">
        <v>47.7</v>
      </c>
      <c r="AW423">
        <v>13.05</v>
      </c>
      <c r="AX423">
        <v>13.05</v>
      </c>
      <c r="AY423">
        <v>175.5</v>
      </c>
      <c r="BC423">
        <v>15.8</v>
      </c>
      <c r="BE423">
        <v>9.35</v>
      </c>
      <c r="BF423">
        <v>3.1</v>
      </c>
      <c r="BG423">
        <v>78.5</v>
      </c>
      <c r="BH423">
        <v>1.2</v>
      </c>
      <c r="BI423">
        <v>1.04</v>
      </c>
      <c r="BJ423">
        <v>1.04</v>
      </c>
      <c r="BL423">
        <v>16.45</v>
      </c>
      <c r="BM423">
        <v>0.48</v>
      </c>
      <c r="BO423">
        <v>0.57999999999999996</v>
      </c>
      <c r="BP423">
        <v>4</v>
      </c>
      <c r="BQ423">
        <v>4</v>
      </c>
      <c r="BR423">
        <v>4</v>
      </c>
      <c r="BS423">
        <v>97</v>
      </c>
      <c r="BT423">
        <v>3.2</v>
      </c>
      <c r="BU423">
        <v>36.9</v>
      </c>
      <c r="BV423">
        <v>3.45</v>
      </c>
      <c r="BX423">
        <v>309</v>
      </c>
    </row>
    <row r="424" spans="1:76" x14ac:dyDescent="0.25">
      <c r="A424" t="s">
        <v>538</v>
      </c>
      <c r="B424" t="s">
        <v>119</v>
      </c>
      <c r="C424" t="s">
        <v>230</v>
      </c>
      <c r="D424" t="s">
        <v>231</v>
      </c>
      <c r="E424" s="61">
        <v>45469</v>
      </c>
      <c r="F424" s="61">
        <v>45499</v>
      </c>
      <c r="K424">
        <v>810</v>
      </c>
      <c r="P424">
        <v>104.5</v>
      </c>
      <c r="Q424">
        <v>104.5</v>
      </c>
      <c r="S424">
        <v>81</v>
      </c>
      <c r="T424">
        <v>7.22</v>
      </c>
      <c r="V424">
        <v>6.8</v>
      </c>
      <c r="W424">
        <v>4.22</v>
      </c>
      <c r="X424">
        <v>1.78</v>
      </c>
      <c r="AA424">
        <v>24.2</v>
      </c>
      <c r="AB424">
        <v>7.23</v>
      </c>
      <c r="AD424">
        <v>8.68</v>
      </c>
      <c r="AF424">
        <v>1.47</v>
      </c>
      <c r="AI424">
        <v>51</v>
      </c>
      <c r="AK424">
        <v>0.51</v>
      </c>
      <c r="AQ424">
        <v>15.05</v>
      </c>
      <c r="AR424">
        <v>44.6</v>
      </c>
      <c r="AW424">
        <v>12.3</v>
      </c>
      <c r="AX424">
        <v>12.3</v>
      </c>
      <c r="AY424">
        <v>183</v>
      </c>
      <c r="BC424">
        <v>13</v>
      </c>
      <c r="BE424">
        <v>8.17</v>
      </c>
      <c r="BF424">
        <v>3.6</v>
      </c>
      <c r="BG424">
        <v>38.299999999999997</v>
      </c>
      <c r="BH424">
        <v>1.2</v>
      </c>
      <c r="BI424">
        <v>1.07</v>
      </c>
      <c r="BJ424">
        <v>1.07</v>
      </c>
      <c r="BL424">
        <v>16.25</v>
      </c>
      <c r="BM424">
        <v>0.48</v>
      </c>
      <c r="BO424">
        <v>0.67</v>
      </c>
      <c r="BP424">
        <v>4.07</v>
      </c>
      <c r="BQ424">
        <v>4.07</v>
      </c>
      <c r="BR424">
        <v>4.07</v>
      </c>
      <c r="BS424">
        <v>95</v>
      </c>
      <c r="BT424">
        <v>2.6</v>
      </c>
      <c r="BU424">
        <v>40.6</v>
      </c>
      <c r="BV424">
        <v>4.2699999999999996</v>
      </c>
      <c r="BX424">
        <v>330</v>
      </c>
    </row>
    <row r="425" spans="1:76" x14ac:dyDescent="0.25">
      <c r="A425" t="s">
        <v>539</v>
      </c>
      <c r="B425" t="s">
        <v>119</v>
      </c>
      <c r="C425" t="s">
        <v>230</v>
      </c>
      <c r="D425" t="s">
        <v>231</v>
      </c>
      <c r="E425" s="61">
        <v>45469</v>
      </c>
      <c r="F425" s="61">
        <v>45499</v>
      </c>
      <c r="K425">
        <v>774</v>
      </c>
      <c r="P425">
        <v>97.3</v>
      </c>
      <c r="Q425">
        <v>97.3</v>
      </c>
      <c r="S425">
        <v>64</v>
      </c>
      <c r="T425">
        <v>6.51</v>
      </c>
      <c r="V425">
        <v>6.46</v>
      </c>
      <c r="W425">
        <v>3.48</v>
      </c>
      <c r="X425">
        <v>1.55</v>
      </c>
      <c r="AA425">
        <v>19.5</v>
      </c>
      <c r="AB425">
        <v>6.35</v>
      </c>
      <c r="AD425">
        <v>7.44</v>
      </c>
      <c r="AF425">
        <v>1.19</v>
      </c>
      <c r="AI425">
        <v>43.8</v>
      </c>
      <c r="AK425">
        <v>0.49</v>
      </c>
      <c r="AQ425">
        <v>12.35</v>
      </c>
      <c r="AR425">
        <v>38.1</v>
      </c>
      <c r="AW425">
        <v>10.6</v>
      </c>
      <c r="AX425">
        <v>10.6</v>
      </c>
      <c r="AY425">
        <v>147</v>
      </c>
      <c r="BC425">
        <v>14.2</v>
      </c>
      <c r="BE425">
        <v>6.58</v>
      </c>
      <c r="BF425">
        <v>3</v>
      </c>
      <c r="BG425">
        <v>40.200000000000003</v>
      </c>
      <c r="BH425">
        <v>1</v>
      </c>
      <c r="BI425">
        <v>1.06</v>
      </c>
      <c r="BJ425">
        <v>1.06</v>
      </c>
      <c r="BL425">
        <v>14.4</v>
      </c>
      <c r="BM425">
        <v>0.41</v>
      </c>
      <c r="BO425">
        <v>0.5</v>
      </c>
      <c r="BP425">
        <v>3.37</v>
      </c>
      <c r="BQ425">
        <v>3.37</v>
      </c>
      <c r="BR425">
        <v>3.37</v>
      </c>
      <c r="BS425">
        <v>75</v>
      </c>
      <c r="BT425">
        <v>3.2</v>
      </c>
      <c r="BU425">
        <v>33.6</v>
      </c>
      <c r="BV425">
        <v>3.3</v>
      </c>
      <c r="BX425">
        <v>289</v>
      </c>
    </row>
    <row r="426" spans="1:76" x14ac:dyDescent="0.25">
      <c r="A426" t="s">
        <v>540</v>
      </c>
      <c r="B426" t="s">
        <v>119</v>
      </c>
      <c r="C426" t="s">
        <v>230</v>
      </c>
      <c r="D426" t="s">
        <v>231</v>
      </c>
      <c r="E426" s="61">
        <v>45469</v>
      </c>
      <c r="F426" s="61">
        <v>45499</v>
      </c>
      <c r="K426">
        <v>783</v>
      </c>
      <c r="P426">
        <v>69.2</v>
      </c>
      <c r="Q426">
        <v>69.2</v>
      </c>
      <c r="S426">
        <v>46</v>
      </c>
      <c r="T426">
        <v>4.13</v>
      </c>
      <c r="V426">
        <v>2.79</v>
      </c>
      <c r="W426">
        <v>2.31</v>
      </c>
      <c r="X426">
        <v>0.8</v>
      </c>
      <c r="AA426">
        <v>13.6</v>
      </c>
      <c r="AB426">
        <v>2.88</v>
      </c>
      <c r="AD426">
        <v>7.11</v>
      </c>
      <c r="AF426">
        <v>0.64</v>
      </c>
      <c r="AI426">
        <v>23.5</v>
      </c>
      <c r="AK426">
        <v>0.25</v>
      </c>
      <c r="AQ426">
        <v>9.41</v>
      </c>
      <c r="AR426">
        <v>20.5</v>
      </c>
      <c r="AW426">
        <v>5.2</v>
      </c>
      <c r="AX426">
        <v>5.2</v>
      </c>
      <c r="AY426">
        <v>106</v>
      </c>
      <c r="BC426">
        <v>6.4</v>
      </c>
      <c r="BE426">
        <v>2.98</v>
      </c>
      <c r="BF426">
        <v>1.7</v>
      </c>
      <c r="BG426">
        <v>52.2</v>
      </c>
      <c r="BH426">
        <v>0.7</v>
      </c>
      <c r="BI426">
        <v>0.43</v>
      </c>
      <c r="BJ426">
        <v>0.43</v>
      </c>
      <c r="BL426">
        <v>10.25</v>
      </c>
      <c r="BM426">
        <v>0.31</v>
      </c>
      <c r="BO426">
        <v>0.28999999999999998</v>
      </c>
      <c r="BP426">
        <v>2.17</v>
      </c>
      <c r="BQ426">
        <v>2.17</v>
      </c>
      <c r="BR426">
        <v>2.17</v>
      </c>
      <c r="BS426">
        <v>51</v>
      </c>
      <c r="BT426">
        <v>2.8</v>
      </c>
      <c r="BU426">
        <v>18.2</v>
      </c>
      <c r="BV426">
        <v>2.0299999999999998</v>
      </c>
      <c r="BX426">
        <v>254</v>
      </c>
    </row>
    <row r="427" spans="1:76" x14ac:dyDescent="0.25">
      <c r="A427" t="s">
        <v>541</v>
      </c>
      <c r="B427" t="s">
        <v>119</v>
      </c>
      <c r="C427" t="s">
        <v>230</v>
      </c>
      <c r="D427" t="s">
        <v>231</v>
      </c>
      <c r="E427" s="61">
        <v>45469</v>
      </c>
      <c r="F427" s="61">
        <v>45499</v>
      </c>
      <c r="K427">
        <v>694</v>
      </c>
      <c r="P427">
        <v>67.2</v>
      </c>
      <c r="Q427">
        <v>67.2</v>
      </c>
      <c r="S427">
        <v>57</v>
      </c>
      <c r="T427">
        <v>4.0599999999999996</v>
      </c>
      <c r="V427">
        <v>3.53</v>
      </c>
      <c r="W427">
        <v>2.39</v>
      </c>
      <c r="X427">
        <v>0.89</v>
      </c>
      <c r="AA427">
        <v>16.2</v>
      </c>
      <c r="AB427">
        <v>3.87</v>
      </c>
      <c r="AD427">
        <v>5.56</v>
      </c>
      <c r="AF427">
        <v>0.7</v>
      </c>
      <c r="AI427">
        <v>26.7</v>
      </c>
      <c r="AK427">
        <v>0.31</v>
      </c>
      <c r="AQ427">
        <v>10.4</v>
      </c>
      <c r="AR427">
        <v>24.3</v>
      </c>
      <c r="AW427">
        <v>6.58</v>
      </c>
      <c r="AX427">
        <v>6.58</v>
      </c>
      <c r="AY427">
        <v>105.5</v>
      </c>
      <c r="BC427">
        <v>12</v>
      </c>
      <c r="BE427">
        <v>4.33</v>
      </c>
      <c r="BF427">
        <v>2.7</v>
      </c>
      <c r="BG427">
        <v>27.6</v>
      </c>
      <c r="BH427">
        <v>0.7</v>
      </c>
      <c r="BI427">
        <v>0.68</v>
      </c>
      <c r="BJ427">
        <v>0.68</v>
      </c>
      <c r="BL427">
        <v>11.1</v>
      </c>
      <c r="BM427">
        <v>0.33</v>
      </c>
      <c r="BO427">
        <v>0.37</v>
      </c>
      <c r="BP427">
        <v>2.73</v>
      </c>
      <c r="BQ427">
        <v>2.73</v>
      </c>
      <c r="BR427">
        <v>2.73</v>
      </c>
      <c r="BS427">
        <v>62</v>
      </c>
      <c r="BT427">
        <v>3.5</v>
      </c>
      <c r="BU427">
        <v>20.8</v>
      </c>
      <c r="BV427">
        <v>2.2000000000000002</v>
      </c>
      <c r="BX427">
        <v>189</v>
      </c>
    </row>
    <row r="428" spans="1:76" x14ac:dyDescent="0.25">
      <c r="A428" t="s">
        <v>542</v>
      </c>
      <c r="B428" t="s">
        <v>119</v>
      </c>
      <c r="C428" t="s">
        <v>230</v>
      </c>
      <c r="D428" t="s">
        <v>231</v>
      </c>
      <c r="E428" s="61">
        <v>45469</v>
      </c>
      <c r="F428" s="61">
        <v>45499</v>
      </c>
      <c r="K428">
        <v>676</v>
      </c>
      <c r="P428">
        <v>79</v>
      </c>
      <c r="Q428">
        <v>79</v>
      </c>
      <c r="S428">
        <v>58</v>
      </c>
      <c r="T428">
        <v>7.86</v>
      </c>
      <c r="V428">
        <v>4.42</v>
      </c>
      <c r="W428">
        <v>2.84</v>
      </c>
      <c r="X428">
        <v>1.1499999999999999</v>
      </c>
      <c r="AA428">
        <v>16.2</v>
      </c>
      <c r="AB428">
        <v>5.21</v>
      </c>
      <c r="AD428">
        <v>9.11</v>
      </c>
      <c r="AF428">
        <v>0.96</v>
      </c>
      <c r="AI428">
        <v>36.799999999999997</v>
      </c>
      <c r="AK428">
        <v>0.38</v>
      </c>
      <c r="AQ428">
        <v>11.05</v>
      </c>
      <c r="AR428">
        <v>35.299999999999997</v>
      </c>
      <c r="AW428">
        <v>8.7200000000000006</v>
      </c>
      <c r="AX428">
        <v>8.7200000000000006</v>
      </c>
      <c r="AY428">
        <v>113</v>
      </c>
      <c r="BC428">
        <v>8.6</v>
      </c>
      <c r="BE428">
        <v>5.6</v>
      </c>
      <c r="BF428">
        <v>1.9</v>
      </c>
      <c r="BG428">
        <v>54.6</v>
      </c>
      <c r="BH428">
        <v>0.9</v>
      </c>
      <c r="BI428">
        <v>0.73</v>
      </c>
      <c r="BJ428">
        <v>0.73</v>
      </c>
      <c r="BL428">
        <v>13.4</v>
      </c>
      <c r="BM428">
        <v>0.36</v>
      </c>
      <c r="BO428">
        <v>0.41</v>
      </c>
      <c r="BP428">
        <v>3.17</v>
      </c>
      <c r="BQ428">
        <v>3.17</v>
      </c>
      <c r="BR428">
        <v>3.17</v>
      </c>
      <c r="BS428">
        <v>77</v>
      </c>
      <c r="BT428">
        <v>3.8</v>
      </c>
      <c r="BU428">
        <v>25.9</v>
      </c>
      <c r="BV428">
        <v>2.5099999999999998</v>
      </c>
      <c r="BX428">
        <v>378</v>
      </c>
    </row>
    <row r="429" spans="1:76" x14ac:dyDescent="0.25">
      <c r="A429" t="s">
        <v>543</v>
      </c>
      <c r="B429" t="s">
        <v>119</v>
      </c>
      <c r="C429" t="s">
        <v>230</v>
      </c>
      <c r="D429" t="s">
        <v>231</v>
      </c>
      <c r="E429" s="61">
        <v>45469</v>
      </c>
      <c r="F429" s="61">
        <v>45499</v>
      </c>
      <c r="K429">
        <v>710</v>
      </c>
      <c r="P429">
        <v>37.1</v>
      </c>
      <c r="Q429">
        <v>37.1</v>
      </c>
      <c r="S429">
        <v>24</v>
      </c>
      <c r="T429">
        <v>1.94</v>
      </c>
      <c r="V429">
        <v>1.79</v>
      </c>
      <c r="W429">
        <v>1.1200000000000001</v>
      </c>
      <c r="X429">
        <v>0.88</v>
      </c>
      <c r="AA429">
        <v>9.6</v>
      </c>
      <c r="AB429">
        <v>1.99</v>
      </c>
      <c r="AD429">
        <v>3.03</v>
      </c>
      <c r="AF429">
        <v>0.31</v>
      </c>
      <c r="AI429">
        <v>15.6</v>
      </c>
      <c r="AK429">
        <v>0.15</v>
      </c>
      <c r="AQ429">
        <v>3.24</v>
      </c>
      <c r="AR429">
        <v>14.4</v>
      </c>
      <c r="AW429">
        <v>3.79</v>
      </c>
      <c r="AX429">
        <v>3.79</v>
      </c>
      <c r="AY429">
        <v>84.9</v>
      </c>
      <c r="BC429">
        <v>2.4</v>
      </c>
      <c r="BE429">
        <v>2.54</v>
      </c>
      <c r="BF429">
        <v>1.1000000000000001</v>
      </c>
      <c r="BG429">
        <v>76.099999999999994</v>
      </c>
      <c r="BH429">
        <v>0.2</v>
      </c>
      <c r="BI429">
        <v>0.37</v>
      </c>
      <c r="BJ429">
        <v>0.37</v>
      </c>
      <c r="BL429">
        <v>3.98</v>
      </c>
      <c r="BM429">
        <v>0.09</v>
      </c>
      <c r="BO429">
        <v>0.15</v>
      </c>
      <c r="BP429">
        <v>0.86</v>
      </c>
      <c r="BQ429">
        <v>0.86</v>
      </c>
      <c r="BR429">
        <v>0.86</v>
      </c>
      <c r="BS429">
        <v>31</v>
      </c>
      <c r="BT429">
        <v>9.5</v>
      </c>
      <c r="BU429">
        <v>9.3000000000000007</v>
      </c>
      <c r="BV429">
        <v>1.04</v>
      </c>
      <c r="BX429">
        <v>104</v>
      </c>
    </row>
    <row r="430" spans="1:76" x14ac:dyDescent="0.25">
      <c r="A430" t="s">
        <v>544</v>
      </c>
      <c r="B430" t="s">
        <v>119</v>
      </c>
      <c r="C430" t="s">
        <v>230</v>
      </c>
      <c r="D430" t="s">
        <v>231</v>
      </c>
      <c r="E430" s="61">
        <v>45469</v>
      </c>
      <c r="F430" s="61">
        <v>45499</v>
      </c>
      <c r="K430">
        <v>676</v>
      </c>
      <c r="P430">
        <v>45.3</v>
      </c>
      <c r="Q430">
        <v>45.3</v>
      </c>
      <c r="S430">
        <v>26</v>
      </c>
      <c r="T430">
        <v>1.54</v>
      </c>
      <c r="V430">
        <v>2.12</v>
      </c>
      <c r="W430">
        <v>1.44</v>
      </c>
      <c r="X430">
        <v>0.88</v>
      </c>
      <c r="AA430">
        <v>8.4</v>
      </c>
      <c r="AB430">
        <v>2.54</v>
      </c>
      <c r="AD430">
        <v>6.13</v>
      </c>
      <c r="AF430">
        <v>0.38</v>
      </c>
      <c r="AI430">
        <v>19.399999999999999</v>
      </c>
      <c r="AK430">
        <v>0.19</v>
      </c>
      <c r="AQ430">
        <v>5.26</v>
      </c>
      <c r="AR430">
        <v>16</v>
      </c>
      <c r="AW430">
        <v>4.67</v>
      </c>
      <c r="AX430">
        <v>4.67</v>
      </c>
      <c r="AY430">
        <v>83.3</v>
      </c>
      <c r="BC430">
        <v>2.2999999999999998</v>
      </c>
      <c r="BE430">
        <v>3.09</v>
      </c>
      <c r="BF430">
        <v>0.7</v>
      </c>
      <c r="BG430">
        <v>75.3</v>
      </c>
      <c r="BH430">
        <v>0.4</v>
      </c>
      <c r="BI430">
        <v>0.38</v>
      </c>
      <c r="BJ430">
        <v>0.38</v>
      </c>
      <c r="BL430">
        <v>6.58</v>
      </c>
      <c r="BM430">
        <v>0.18</v>
      </c>
      <c r="BO430">
        <v>0.18</v>
      </c>
      <c r="BP430">
        <v>1.1399999999999999</v>
      </c>
      <c r="BQ430">
        <v>1.1399999999999999</v>
      </c>
      <c r="BR430">
        <v>1.1399999999999999</v>
      </c>
      <c r="BS430">
        <v>32</v>
      </c>
      <c r="BT430">
        <v>15.7</v>
      </c>
      <c r="BU430">
        <v>11.8</v>
      </c>
      <c r="BV430">
        <v>1.45</v>
      </c>
      <c r="BX430">
        <v>277</v>
      </c>
    </row>
    <row r="431" spans="1:76" x14ac:dyDescent="0.25">
      <c r="A431" t="s">
        <v>545</v>
      </c>
      <c r="B431" t="s">
        <v>119</v>
      </c>
      <c r="C431" t="s">
        <v>230</v>
      </c>
      <c r="D431" t="s">
        <v>231</v>
      </c>
      <c r="E431" s="61">
        <v>45469</v>
      </c>
      <c r="F431" s="61">
        <v>45499</v>
      </c>
      <c r="K431">
        <v>320</v>
      </c>
      <c r="P431">
        <v>40.5</v>
      </c>
      <c r="Q431">
        <v>40.5</v>
      </c>
      <c r="S431">
        <v>173</v>
      </c>
      <c r="T431">
        <v>3.61</v>
      </c>
      <c r="V431">
        <v>3.39</v>
      </c>
      <c r="W431">
        <v>1.82</v>
      </c>
      <c r="X431">
        <v>0.76</v>
      </c>
      <c r="AA431">
        <v>26.4</v>
      </c>
      <c r="AB431">
        <v>3.33</v>
      </c>
      <c r="AD431">
        <v>7.98</v>
      </c>
      <c r="AF431">
        <v>0.68</v>
      </c>
      <c r="AI431">
        <v>19.899999999999999</v>
      </c>
      <c r="AK431">
        <v>0.28999999999999998</v>
      </c>
      <c r="AQ431">
        <v>13.9</v>
      </c>
      <c r="AR431">
        <v>18</v>
      </c>
      <c r="AW431">
        <v>4.51</v>
      </c>
      <c r="AX431">
        <v>4.51</v>
      </c>
      <c r="AY431">
        <v>50.3</v>
      </c>
      <c r="BC431">
        <v>58.2</v>
      </c>
      <c r="BE431">
        <v>3.73</v>
      </c>
      <c r="BF431">
        <v>2.1</v>
      </c>
      <c r="BG431">
        <v>29.2</v>
      </c>
      <c r="BH431">
        <v>0.9</v>
      </c>
      <c r="BI431">
        <v>0.6</v>
      </c>
      <c r="BJ431">
        <v>0.6</v>
      </c>
      <c r="BL431">
        <v>10.8</v>
      </c>
      <c r="BM431">
        <v>0.89</v>
      </c>
      <c r="BO431">
        <v>0.33</v>
      </c>
      <c r="BP431">
        <v>2.5</v>
      </c>
      <c r="BQ431">
        <v>2.5</v>
      </c>
      <c r="BR431">
        <v>2.5</v>
      </c>
      <c r="BS431">
        <v>431</v>
      </c>
      <c r="BT431">
        <v>4</v>
      </c>
      <c r="BU431">
        <v>17.3</v>
      </c>
      <c r="BV431">
        <v>2.39</v>
      </c>
      <c r="BX431">
        <v>311</v>
      </c>
    </row>
    <row r="432" spans="1:76" x14ac:dyDescent="0.25">
      <c r="A432" t="s">
        <v>546</v>
      </c>
      <c r="B432" t="s">
        <v>119</v>
      </c>
      <c r="C432" t="s">
        <v>230</v>
      </c>
      <c r="D432" t="s">
        <v>231</v>
      </c>
      <c r="E432" s="61">
        <v>45469</v>
      </c>
      <c r="F432" s="61">
        <v>45499</v>
      </c>
      <c r="K432">
        <v>331</v>
      </c>
      <c r="P432">
        <v>33.6</v>
      </c>
      <c r="Q432">
        <v>33.6</v>
      </c>
      <c r="S432">
        <v>178</v>
      </c>
      <c r="T432">
        <v>4.1100000000000003</v>
      </c>
      <c r="V432">
        <v>6.44</v>
      </c>
      <c r="W432">
        <v>3.84</v>
      </c>
      <c r="X432">
        <v>1.5</v>
      </c>
      <c r="AA432">
        <v>27.5</v>
      </c>
      <c r="AB432">
        <v>5.85</v>
      </c>
      <c r="AD432">
        <v>4.5599999999999996</v>
      </c>
      <c r="AF432">
        <v>1.36</v>
      </c>
      <c r="AI432">
        <v>26.6</v>
      </c>
      <c r="AK432">
        <v>0.54</v>
      </c>
      <c r="AQ432">
        <v>7.31</v>
      </c>
      <c r="AR432">
        <v>26.1</v>
      </c>
      <c r="AW432">
        <v>7.08</v>
      </c>
      <c r="AX432">
        <v>7.08</v>
      </c>
      <c r="AY432">
        <v>46.4</v>
      </c>
      <c r="BC432">
        <v>95.5</v>
      </c>
      <c r="BE432">
        <v>5.18</v>
      </c>
      <c r="BF432">
        <v>1.9</v>
      </c>
      <c r="BG432">
        <v>30.1</v>
      </c>
      <c r="BH432">
        <v>0.5</v>
      </c>
      <c r="BI432">
        <v>0.99</v>
      </c>
      <c r="BJ432">
        <v>0.99</v>
      </c>
      <c r="BL432">
        <v>7.3</v>
      </c>
      <c r="BM432">
        <v>0.56999999999999995</v>
      </c>
      <c r="BO432">
        <v>0.65</v>
      </c>
      <c r="BP432">
        <v>2.31</v>
      </c>
      <c r="BQ432">
        <v>2.31</v>
      </c>
      <c r="BR432">
        <v>2.31</v>
      </c>
      <c r="BS432">
        <v>413</v>
      </c>
      <c r="BT432">
        <v>1.9</v>
      </c>
      <c r="BU432">
        <v>36.4</v>
      </c>
      <c r="BV432">
        <v>3.45</v>
      </c>
      <c r="BX432">
        <v>167</v>
      </c>
    </row>
    <row r="433" spans="1:76" x14ac:dyDescent="0.25">
      <c r="A433" t="s">
        <v>547</v>
      </c>
      <c r="B433" t="s">
        <v>119</v>
      </c>
      <c r="C433" t="s">
        <v>230</v>
      </c>
      <c r="D433" t="s">
        <v>231</v>
      </c>
      <c r="E433" s="61">
        <v>45469</v>
      </c>
      <c r="F433" s="61">
        <v>45499</v>
      </c>
      <c r="K433">
        <v>461</v>
      </c>
      <c r="P433">
        <v>57</v>
      </c>
      <c r="Q433">
        <v>57</v>
      </c>
      <c r="S433">
        <v>131</v>
      </c>
      <c r="T433">
        <v>2.68</v>
      </c>
      <c r="V433">
        <v>7.23</v>
      </c>
      <c r="W433">
        <v>5.1100000000000003</v>
      </c>
      <c r="X433">
        <v>1.84</v>
      </c>
      <c r="AA433">
        <v>23</v>
      </c>
      <c r="AB433">
        <v>7.08</v>
      </c>
      <c r="AD433">
        <v>4.49</v>
      </c>
      <c r="AF433">
        <v>1.58</v>
      </c>
      <c r="AI433">
        <v>34</v>
      </c>
      <c r="AK433">
        <v>0.61</v>
      </c>
      <c r="AQ433">
        <v>7.31</v>
      </c>
      <c r="AR433">
        <v>35.5</v>
      </c>
      <c r="AW433">
        <v>8.07</v>
      </c>
      <c r="AX433">
        <v>8.07</v>
      </c>
      <c r="AY433">
        <v>58.5</v>
      </c>
      <c r="BC433">
        <v>63.2</v>
      </c>
      <c r="BE433">
        <v>5.91</v>
      </c>
      <c r="BF433">
        <v>1.7</v>
      </c>
      <c r="BG433">
        <v>38.200000000000003</v>
      </c>
      <c r="BH433">
        <v>0.5</v>
      </c>
      <c r="BI433">
        <v>1.3</v>
      </c>
      <c r="BJ433">
        <v>1.3</v>
      </c>
      <c r="BL433">
        <v>6.08</v>
      </c>
      <c r="BM433">
        <v>0.5</v>
      </c>
      <c r="BO433">
        <v>0.75</v>
      </c>
      <c r="BP433">
        <v>1.81</v>
      </c>
      <c r="BQ433">
        <v>1.81</v>
      </c>
      <c r="BR433">
        <v>1.81</v>
      </c>
      <c r="BS433">
        <v>247</v>
      </c>
      <c r="BT433">
        <v>1.9</v>
      </c>
      <c r="BU433">
        <v>49.5</v>
      </c>
      <c r="BV433">
        <v>4.26</v>
      </c>
      <c r="BX433">
        <v>169</v>
      </c>
    </row>
    <row r="434" spans="1:76" x14ac:dyDescent="0.25">
      <c r="A434" t="s">
        <v>548</v>
      </c>
      <c r="B434" t="s">
        <v>119</v>
      </c>
      <c r="C434" t="s">
        <v>230</v>
      </c>
      <c r="D434" t="s">
        <v>231</v>
      </c>
      <c r="E434" s="61">
        <v>45469</v>
      </c>
      <c r="F434" s="61">
        <v>45499</v>
      </c>
      <c r="K434">
        <v>388</v>
      </c>
      <c r="P434">
        <v>26.6</v>
      </c>
      <c r="Q434">
        <v>26.6</v>
      </c>
      <c r="S434">
        <v>21</v>
      </c>
      <c r="T434">
        <v>0.88</v>
      </c>
      <c r="V434">
        <v>1.35</v>
      </c>
      <c r="W434">
        <v>0.71</v>
      </c>
      <c r="X434">
        <v>0.44</v>
      </c>
      <c r="AA434">
        <v>4.7</v>
      </c>
      <c r="AB434">
        <v>1.62</v>
      </c>
      <c r="AD434">
        <v>3.59</v>
      </c>
      <c r="AF434">
        <v>0.25</v>
      </c>
      <c r="AI434">
        <v>11.4</v>
      </c>
      <c r="AK434">
        <v>0.1</v>
      </c>
      <c r="AQ434">
        <v>3.63</v>
      </c>
      <c r="AR434">
        <v>10.8</v>
      </c>
      <c r="AW434">
        <v>2.84</v>
      </c>
      <c r="AX434">
        <v>2.84</v>
      </c>
      <c r="AY434">
        <v>43.5</v>
      </c>
      <c r="BC434">
        <v>2</v>
      </c>
      <c r="BE434">
        <v>1.68</v>
      </c>
      <c r="BF434">
        <v>0.9</v>
      </c>
      <c r="BG434">
        <v>45.5</v>
      </c>
      <c r="BH434">
        <v>0.3</v>
      </c>
      <c r="BI434">
        <v>0.26</v>
      </c>
      <c r="BJ434">
        <v>0.26</v>
      </c>
      <c r="BL434">
        <v>3.77</v>
      </c>
      <c r="BM434">
        <v>0.12</v>
      </c>
      <c r="BO434">
        <v>0.11</v>
      </c>
      <c r="BP434">
        <v>0.74</v>
      </c>
      <c r="BQ434">
        <v>0.74</v>
      </c>
      <c r="BR434">
        <v>0.74</v>
      </c>
      <c r="BS434">
        <v>23</v>
      </c>
      <c r="BT434">
        <v>8.4</v>
      </c>
      <c r="BU434">
        <v>9.3000000000000007</v>
      </c>
      <c r="BV434">
        <v>1.02</v>
      </c>
      <c r="BX434">
        <v>141</v>
      </c>
    </row>
    <row r="435" spans="1:76" x14ac:dyDescent="0.25">
      <c r="A435" t="s">
        <v>549</v>
      </c>
      <c r="B435" t="s">
        <v>119</v>
      </c>
      <c r="C435" t="s">
        <v>230</v>
      </c>
      <c r="D435" t="s">
        <v>231</v>
      </c>
      <c r="E435" s="61">
        <v>45469</v>
      </c>
      <c r="F435" s="61">
        <v>45499</v>
      </c>
      <c r="K435">
        <v>656</v>
      </c>
      <c r="P435">
        <v>45.3</v>
      </c>
      <c r="Q435">
        <v>45.3</v>
      </c>
      <c r="S435">
        <v>38</v>
      </c>
      <c r="T435">
        <v>1.74</v>
      </c>
      <c r="V435">
        <v>2.0499999999999998</v>
      </c>
      <c r="W435">
        <v>1.21</v>
      </c>
      <c r="X435">
        <v>0.77</v>
      </c>
      <c r="AA435">
        <v>9.1</v>
      </c>
      <c r="AB435">
        <v>2.39</v>
      </c>
      <c r="AD435">
        <v>6.23</v>
      </c>
      <c r="AF435">
        <v>0.37</v>
      </c>
      <c r="AI435">
        <v>18.2</v>
      </c>
      <c r="AK435">
        <v>0.17</v>
      </c>
      <c r="AQ435">
        <v>4.3099999999999996</v>
      </c>
      <c r="AR435">
        <v>17.2</v>
      </c>
      <c r="AW435">
        <v>4.3499999999999996</v>
      </c>
      <c r="AX435">
        <v>4.3499999999999996</v>
      </c>
      <c r="AY435">
        <v>82.9</v>
      </c>
      <c r="BC435">
        <v>3.7</v>
      </c>
      <c r="BE435">
        <v>2.33</v>
      </c>
      <c r="BF435">
        <v>0.7</v>
      </c>
      <c r="BG435">
        <v>67.900000000000006</v>
      </c>
      <c r="BH435">
        <v>0.3</v>
      </c>
      <c r="BI435">
        <v>0.32</v>
      </c>
      <c r="BJ435">
        <v>0.32</v>
      </c>
      <c r="BL435">
        <v>5.61</v>
      </c>
      <c r="BM435">
        <v>0.15</v>
      </c>
      <c r="BO435">
        <v>0.2</v>
      </c>
      <c r="BP435">
        <v>1.1200000000000001</v>
      </c>
      <c r="BQ435">
        <v>1.1200000000000001</v>
      </c>
      <c r="BR435">
        <v>1.1200000000000001</v>
      </c>
      <c r="BS435">
        <v>40</v>
      </c>
      <c r="BT435">
        <v>6</v>
      </c>
      <c r="BU435">
        <v>10.199999999999999</v>
      </c>
      <c r="BV435">
        <v>1.21</v>
      </c>
      <c r="BX435">
        <v>248</v>
      </c>
    </row>
    <row r="436" spans="1:76" x14ac:dyDescent="0.25">
      <c r="A436" t="s">
        <v>550</v>
      </c>
      <c r="B436" t="s">
        <v>119</v>
      </c>
      <c r="C436" t="s">
        <v>230</v>
      </c>
      <c r="D436" t="s">
        <v>231</v>
      </c>
      <c r="E436" s="61">
        <v>45469</v>
      </c>
      <c r="F436" s="61">
        <v>45499</v>
      </c>
      <c r="K436">
        <v>454</v>
      </c>
      <c r="P436">
        <v>39.200000000000003</v>
      </c>
      <c r="Q436">
        <v>39.200000000000003</v>
      </c>
      <c r="S436">
        <v>34</v>
      </c>
      <c r="T436">
        <v>0.97</v>
      </c>
      <c r="V436">
        <v>1.9</v>
      </c>
      <c r="W436">
        <v>1.19</v>
      </c>
      <c r="X436">
        <v>0.67</v>
      </c>
      <c r="AA436">
        <v>5.3</v>
      </c>
      <c r="AB436">
        <v>2.27</v>
      </c>
      <c r="AD436">
        <v>7.32</v>
      </c>
      <c r="AF436">
        <v>0.4</v>
      </c>
      <c r="AI436">
        <v>17.600000000000001</v>
      </c>
      <c r="AK436">
        <v>0.14000000000000001</v>
      </c>
      <c r="AQ436">
        <v>5.79</v>
      </c>
      <c r="AR436">
        <v>17</v>
      </c>
      <c r="AW436">
        <v>4.3099999999999996</v>
      </c>
      <c r="AX436">
        <v>4.3099999999999996</v>
      </c>
      <c r="AY436">
        <v>48.7</v>
      </c>
      <c r="BC436">
        <v>2.8</v>
      </c>
      <c r="BE436">
        <v>3.39</v>
      </c>
      <c r="BF436">
        <v>0.6</v>
      </c>
      <c r="BG436">
        <v>53.7</v>
      </c>
      <c r="BH436">
        <v>0.4</v>
      </c>
      <c r="BI436">
        <v>0.35</v>
      </c>
      <c r="BJ436">
        <v>0.35</v>
      </c>
      <c r="BL436">
        <v>6.98</v>
      </c>
      <c r="BM436">
        <v>0.21</v>
      </c>
      <c r="BO436">
        <v>0.24</v>
      </c>
      <c r="BP436">
        <v>1.22</v>
      </c>
      <c r="BQ436">
        <v>1.22</v>
      </c>
      <c r="BR436">
        <v>1.22</v>
      </c>
      <c r="BS436">
        <v>26</v>
      </c>
      <c r="BT436">
        <v>5.9</v>
      </c>
      <c r="BU436">
        <v>10.3</v>
      </c>
      <c r="BV436">
        <v>1.1299999999999999</v>
      </c>
      <c r="BX436">
        <v>299</v>
      </c>
    </row>
    <row r="437" spans="1:76" x14ac:dyDescent="0.25">
      <c r="A437" t="s">
        <v>551</v>
      </c>
      <c r="B437" t="s">
        <v>119</v>
      </c>
      <c r="C437" t="s">
        <v>230</v>
      </c>
      <c r="D437" t="s">
        <v>231</v>
      </c>
      <c r="E437" s="61">
        <v>45469</v>
      </c>
      <c r="F437" s="61">
        <v>45499</v>
      </c>
      <c r="K437">
        <v>299</v>
      </c>
      <c r="P437">
        <v>29.3</v>
      </c>
      <c r="Q437">
        <v>29.3</v>
      </c>
      <c r="S437">
        <v>30</v>
      </c>
      <c r="T437">
        <v>0.74</v>
      </c>
      <c r="V437">
        <v>1.34</v>
      </c>
      <c r="W437">
        <v>0.98</v>
      </c>
      <c r="X437">
        <v>0.47</v>
      </c>
      <c r="AA437">
        <v>3.6</v>
      </c>
      <c r="AB437">
        <v>1.72</v>
      </c>
      <c r="AD437">
        <v>4.51</v>
      </c>
      <c r="AF437">
        <v>0.27</v>
      </c>
      <c r="AI437">
        <v>11.9</v>
      </c>
      <c r="AK437">
        <v>0.17</v>
      </c>
      <c r="AQ437">
        <v>3.58</v>
      </c>
      <c r="AR437">
        <v>10.4</v>
      </c>
      <c r="AW437">
        <v>2.65</v>
      </c>
      <c r="AX437">
        <v>2.65</v>
      </c>
      <c r="AY437">
        <v>37.299999999999997</v>
      </c>
      <c r="BC437">
        <v>0.7</v>
      </c>
      <c r="BE437">
        <v>2.15</v>
      </c>
      <c r="BF437">
        <v>0.8</v>
      </c>
      <c r="BG437">
        <v>33</v>
      </c>
      <c r="BH437">
        <v>0.3</v>
      </c>
      <c r="BI437">
        <v>0.27</v>
      </c>
      <c r="BJ437">
        <v>0.27</v>
      </c>
      <c r="BL437">
        <v>4.34</v>
      </c>
      <c r="BM437">
        <v>0.11</v>
      </c>
      <c r="BO437">
        <v>0.16</v>
      </c>
      <c r="BP437">
        <v>0.91</v>
      </c>
      <c r="BQ437">
        <v>0.91</v>
      </c>
      <c r="BR437">
        <v>0.91</v>
      </c>
      <c r="BS437">
        <v>15</v>
      </c>
      <c r="BT437">
        <v>8.4</v>
      </c>
      <c r="BU437">
        <v>8.4</v>
      </c>
      <c r="BV437">
        <v>1</v>
      </c>
      <c r="BX437">
        <v>176</v>
      </c>
    </row>
    <row r="438" spans="1:76" x14ac:dyDescent="0.25">
      <c r="A438" t="s">
        <v>552</v>
      </c>
      <c r="B438" t="s">
        <v>119</v>
      </c>
      <c r="C438" t="s">
        <v>230</v>
      </c>
      <c r="D438" t="s">
        <v>231</v>
      </c>
      <c r="E438" s="61">
        <v>45469</v>
      </c>
      <c r="F438" s="61">
        <v>45499</v>
      </c>
      <c r="K438">
        <v>277</v>
      </c>
      <c r="P438">
        <v>30.7</v>
      </c>
      <c r="Q438">
        <v>30.7</v>
      </c>
      <c r="S438">
        <v>168</v>
      </c>
      <c r="T438">
        <v>1.9</v>
      </c>
      <c r="V438">
        <v>2.4700000000000002</v>
      </c>
      <c r="W438">
        <v>1.84</v>
      </c>
      <c r="X438">
        <v>0.59</v>
      </c>
      <c r="AA438">
        <v>20.7</v>
      </c>
      <c r="AB438">
        <v>2.41</v>
      </c>
      <c r="AD438">
        <v>7.55</v>
      </c>
      <c r="AF438">
        <v>0.56999999999999995</v>
      </c>
      <c r="AI438">
        <v>14.3</v>
      </c>
      <c r="AK438">
        <v>0.21</v>
      </c>
      <c r="AQ438">
        <v>11.1</v>
      </c>
      <c r="AR438">
        <v>12.2</v>
      </c>
      <c r="AW438">
        <v>3.2</v>
      </c>
      <c r="AX438">
        <v>3.2</v>
      </c>
      <c r="AY438">
        <v>38</v>
      </c>
      <c r="BC438">
        <v>49.3</v>
      </c>
      <c r="BE438">
        <v>2.4300000000000002</v>
      </c>
      <c r="BF438">
        <v>1.5</v>
      </c>
      <c r="BG438">
        <v>40.4</v>
      </c>
      <c r="BH438">
        <v>0.7</v>
      </c>
      <c r="BI438">
        <v>0.49</v>
      </c>
      <c r="BJ438">
        <v>0.49</v>
      </c>
      <c r="BL438">
        <v>8.4499999999999993</v>
      </c>
      <c r="BM438">
        <v>0.7</v>
      </c>
      <c r="BO438">
        <v>0.26</v>
      </c>
      <c r="BP438">
        <v>2.15</v>
      </c>
      <c r="BQ438">
        <v>2.15</v>
      </c>
      <c r="BR438">
        <v>2.15</v>
      </c>
      <c r="BS438">
        <v>389</v>
      </c>
      <c r="BT438">
        <v>5.2</v>
      </c>
      <c r="BU438">
        <v>14.3</v>
      </c>
      <c r="BV438">
        <v>1.8</v>
      </c>
      <c r="BX438">
        <v>298</v>
      </c>
    </row>
    <row r="439" spans="1:76" x14ac:dyDescent="0.25">
      <c r="A439" t="s">
        <v>553</v>
      </c>
      <c r="B439" t="s">
        <v>119</v>
      </c>
      <c r="C439" t="s">
        <v>230</v>
      </c>
      <c r="D439" t="s">
        <v>231</v>
      </c>
      <c r="E439" s="61">
        <v>45469</v>
      </c>
      <c r="F439" s="61">
        <v>45499</v>
      </c>
      <c r="K439">
        <v>190.5</v>
      </c>
      <c r="P439">
        <v>12</v>
      </c>
      <c r="Q439">
        <v>12</v>
      </c>
      <c r="S439">
        <v>182</v>
      </c>
      <c r="T439">
        <v>0.73</v>
      </c>
      <c r="V439">
        <v>1.96</v>
      </c>
      <c r="W439">
        <v>1.1200000000000001</v>
      </c>
      <c r="X439">
        <v>0.39</v>
      </c>
      <c r="AA439">
        <v>27.8</v>
      </c>
      <c r="AB439">
        <v>1.69</v>
      </c>
      <c r="AD439">
        <v>4.53</v>
      </c>
      <c r="AF439">
        <v>0.34</v>
      </c>
      <c r="AI439">
        <v>10.6</v>
      </c>
      <c r="AK439">
        <v>0.13</v>
      </c>
      <c r="AQ439">
        <v>7.71</v>
      </c>
      <c r="AR439">
        <v>7.9</v>
      </c>
      <c r="AW439">
        <v>2.14</v>
      </c>
      <c r="AX439">
        <v>2.14</v>
      </c>
      <c r="AY439">
        <v>8</v>
      </c>
      <c r="BC439">
        <v>80.7</v>
      </c>
      <c r="BE439">
        <v>1.64</v>
      </c>
      <c r="BF439">
        <v>1.5</v>
      </c>
      <c r="BG439">
        <v>18.600000000000001</v>
      </c>
      <c r="BH439">
        <v>0.5</v>
      </c>
      <c r="BI439">
        <v>0.28999999999999998</v>
      </c>
      <c r="BJ439">
        <v>0.28999999999999998</v>
      </c>
      <c r="BL439">
        <v>7.06</v>
      </c>
      <c r="BM439">
        <v>0.56000000000000005</v>
      </c>
      <c r="BO439">
        <v>0.23</v>
      </c>
      <c r="BP439">
        <v>2.98</v>
      </c>
      <c r="BQ439">
        <v>2.98</v>
      </c>
      <c r="BR439">
        <v>2.98</v>
      </c>
      <c r="BS439">
        <v>378</v>
      </c>
      <c r="BT439">
        <v>1.8</v>
      </c>
      <c r="BU439">
        <v>12.1</v>
      </c>
      <c r="BV439">
        <v>1.24</v>
      </c>
      <c r="BX439">
        <v>163</v>
      </c>
    </row>
    <row r="440" spans="1:76" x14ac:dyDescent="0.25">
      <c r="A440" t="s">
        <v>554</v>
      </c>
      <c r="B440" t="s">
        <v>119</v>
      </c>
      <c r="C440" t="s">
        <v>230</v>
      </c>
      <c r="D440" t="s">
        <v>231</v>
      </c>
      <c r="E440" s="61">
        <v>45469</v>
      </c>
      <c r="F440" s="61">
        <v>45499</v>
      </c>
      <c r="K440">
        <v>134.5</v>
      </c>
      <c r="P440">
        <v>13</v>
      </c>
      <c r="Q440">
        <v>13</v>
      </c>
      <c r="S440">
        <v>159</v>
      </c>
      <c r="T440">
        <v>0.79</v>
      </c>
      <c r="V440">
        <v>2.37</v>
      </c>
      <c r="W440">
        <v>1.38</v>
      </c>
      <c r="X440">
        <v>0.42</v>
      </c>
      <c r="AA440">
        <v>26.7</v>
      </c>
      <c r="AB440">
        <v>1.8</v>
      </c>
      <c r="AD440">
        <v>4.2</v>
      </c>
      <c r="AF440">
        <v>0.44</v>
      </c>
      <c r="AI440">
        <v>12.8</v>
      </c>
      <c r="AK440">
        <v>0.15</v>
      </c>
      <c r="AQ440">
        <v>7.32</v>
      </c>
      <c r="AR440">
        <v>8.9</v>
      </c>
      <c r="AW440">
        <v>2.34</v>
      </c>
      <c r="AX440">
        <v>2.34</v>
      </c>
      <c r="AY440">
        <v>8.8000000000000007</v>
      </c>
      <c r="BC440">
        <v>89.5</v>
      </c>
      <c r="BE440">
        <v>1.94</v>
      </c>
      <c r="BF440">
        <v>1.6</v>
      </c>
      <c r="BG440">
        <v>17.399999999999999</v>
      </c>
      <c r="BH440">
        <v>0.5</v>
      </c>
      <c r="BI440">
        <v>0.34</v>
      </c>
      <c r="BJ440">
        <v>0.34</v>
      </c>
      <c r="BL440">
        <v>6.91</v>
      </c>
      <c r="BM440">
        <v>0.56000000000000005</v>
      </c>
      <c r="BO440">
        <v>0.28999999999999998</v>
      </c>
      <c r="BP440">
        <v>3.41</v>
      </c>
      <c r="BQ440">
        <v>3.41</v>
      </c>
      <c r="BR440">
        <v>3.41</v>
      </c>
      <c r="BS440">
        <v>350</v>
      </c>
      <c r="BT440">
        <v>2.2999999999999998</v>
      </c>
      <c r="BU440">
        <v>16.399999999999999</v>
      </c>
      <c r="BV440">
        <v>1.43</v>
      </c>
      <c r="BX440">
        <v>163</v>
      </c>
    </row>
    <row r="441" spans="1:76" x14ac:dyDescent="0.25">
      <c r="A441" t="s">
        <v>555</v>
      </c>
      <c r="B441" t="s">
        <v>119</v>
      </c>
      <c r="C441" t="s">
        <v>230</v>
      </c>
      <c r="D441" t="s">
        <v>231</v>
      </c>
      <c r="E441" s="61">
        <v>45469</v>
      </c>
      <c r="F441" s="61">
        <v>45499</v>
      </c>
      <c r="K441">
        <v>181.5</v>
      </c>
      <c r="P441">
        <v>30.4</v>
      </c>
      <c r="Q441">
        <v>30.4</v>
      </c>
      <c r="S441">
        <v>155</v>
      </c>
      <c r="T441">
        <v>1.07</v>
      </c>
      <c r="V441">
        <v>3.32</v>
      </c>
      <c r="W441">
        <v>2.2799999999999998</v>
      </c>
      <c r="X441">
        <v>0.67</v>
      </c>
      <c r="AA441">
        <v>25.8</v>
      </c>
      <c r="AB441">
        <v>2.88</v>
      </c>
      <c r="AD441">
        <v>4.5599999999999996</v>
      </c>
      <c r="AF441">
        <v>0.65</v>
      </c>
      <c r="AI441">
        <v>15</v>
      </c>
      <c r="AK441">
        <v>0.36</v>
      </c>
      <c r="AQ441">
        <v>7.6</v>
      </c>
      <c r="AR441">
        <v>12.8</v>
      </c>
      <c r="AW441">
        <v>3.27</v>
      </c>
      <c r="AX441">
        <v>3.27</v>
      </c>
      <c r="AY441">
        <v>11.4</v>
      </c>
      <c r="BC441">
        <v>81.2</v>
      </c>
      <c r="BE441">
        <v>2.13</v>
      </c>
      <c r="BF441">
        <v>1.5</v>
      </c>
      <c r="BG441">
        <v>18.8</v>
      </c>
      <c r="BH441">
        <v>0.5</v>
      </c>
      <c r="BI441">
        <v>0.48</v>
      </c>
      <c r="BJ441">
        <v>0.48</v>
      </c>
      <c r="BL441">
        <v>6.31</v>
      </c>
      <c r="BM441">
        <v>0.59</v>
      </c>
      <c r="BO441">
        <v>0.42</v>
      </c>
      <c r="BP441">
        <v>3.16</v>
      </c>
      <c r="BQ441">
        <v>3.16</v>
      </c>
      <c r="BR441">
        <v>3.16</v>
      </c>
      <c r="BS441">
        <v>324</v>
      </c>
      <c r="BT441">
        <v>1.8</v>
      </c>
      <c r="BU441">
        <v>21</v>
      </c>
      <c r="BV441">
        <v>2.25</v>
      </c>
      <c r="BX441">
        <v>161</v>
      </c>
    </row>
    <row r="442" spans="1:76" x14ac:dyDescent="0.25">
      <c r="A442" t="s">
        <v>556</v>
      </c>
      <c r="B442" t="s">
        <v>119</v>
      </c>
      <c r="C442" t="s">
        <v>230</v>
      </c>
      <c r="D442" t="s">
        <v>231</v>
      </c>
      <c r="E442" s="61">
        <v>45469</v>
      </c>
      <c r="F442" s="61">
        <v>45499</v>
      </c>
      <c r="K442">
        <v>254</v>
      </c>
      <c r="P442">
        <v>55.1</v>
      </c>
      <c r="Q442">
        <v>55.1</v>
      </c>
      <c r="S442">
        <v>140</v>
      </c>
      <c r="T442">
        <v>1.36</v>
      </c>
      <c r="V442">
        <v>4.66</v>
      </c>
      <c r="W442">
        <v>3.34</v>
      </c>
      <c r="X442">
        <v>1.1399999999999999</v>
      </c>
      <c r="AA442">
        <v>24.8</v>
      </c>
      <c r="AB442">
        <v>4.6900000000000004</v>
      </c>
      <c r="AD442">
        <v>4.04</v>
      </c>
      <c r="AF442">
        <v>1.18</v>
      </c>
      <c r="AI442">
        <v>21.7</v>
      </c>
      <c r="AK442">
        <v>0.46</v>
      </c>
      <c r="AQ442">
        <v>7.62</v>
      </c>
      <c r="AR442">
        <v>20</v>
      </c>
      <c r="AW442">
        <v>5.0199999999999996</v>
      </c>
      <c r="AX442">
        <v>5.0199999999999996</v>
      </c>
      <c r="AY442">
        <v>21.1</v>
      </c>
      <c r="BC442">
        <v>76.2</v>
      </c>
      <c r="BE442">
        <v>3.82</v>
      </c>
      <c r="BF442">
        <v>1.7</v>
      </c>
      <c r="BG442">
        <v>22.4</v>
      </c>
      <c r="BH442">
        <v>0.4</v>
      </c>
      <c r="BI442">
        <v>0.87</v>
      </c>
      <c r="BJ442">
        <v>0.87</v>
      </c>
      <c r="BL442">
        <v>5.93</v>
      </c>
      <c r="BM442">
        <v>0.57999999999999996</v>
      </c>
      <c r="BO442">
        <v>0.54</v>
      </c>
      <c r="BP442">
        <v>3.82</v>
      </c>
      <c r="BQ442">
        <v>3.82</v>
      </c>
      <c r="BR442">
        <v>3.82</v>
      </c>
      <c r="BS442">
        <v>344</v>
      </c>
      <c r="BT442">
        <v>2.8</v>
      </c>
      <c r="BU442">
        <v>32.6</v>
      </c>
      <c r="BV442">
        <v>3.15</v>
      </c>
      <c r="BX442">
        <v>166</v>
      </c>
    </row>
    <row r="443" spans="1:76" x14ac:dyDescent="0.25">
      <c r="A443" t="s">
        <v>557</v>
      </c>
      <c r="B443" t="s">
        <v>119</v>
      </c>
      <c r="C443" t="s">
        <v>230</v>
      </c>
      <c r="D443" t="s">
        <v>231</v>
      </c>
      <c r="E443" s="61">
        <v>45469</v>
      </c>
      <c r="F443" s="61">
        <v>45499</v>
      </c>
      <c r="K443">
        <v>269</v>
      </c>
      <c r="P443">
        <v>38.200000000000003</v>
      </c>
      <c r="Q443">
        <v>38.200000000000003</v>
      </c>
      <c r="S443">
        <v>141</v>
      </c>
      <c r="T443">
        <v>1.46</v>
      </c>
      <c r="V443">
        <v>5.38</v>
      </c>
      <c r="W443">
        <v>3.55</v>
      </c>
      <c r="X443">
        <v>1.32</v>
      </c>
      <c r="AA443">
        <v>21.7</v>
      </c>
      <c r="AB443">
        <v>4.12</v>
      </c>
      <c r="AD443">
        <v>4.79</v>
      </c>
      <c r="AF443">
        <v>1.04</v>
      </c>
      <c r="AI443">
        <v>18.899999999999999</v>
      </c>
      <c r="AK443">
        <v>0.42</v>
      </c>
      <c r="AQ443">
        <v>6.43</v>
      </c>
      <c r="AR443">
        <v>19</v>
      </c>
      <c r="AW443">
        <v>5.09</v>
      </c>
      <c r="AX443">
        <v>5.09</v>
      </c>
      <c r="AY443">
        <v>29.6</v>
      </c>
      <c r="BC443">
        <v>63.4</v>
      </c>
      <c r="BE443">
        <v>3.92</v>
      </c>
      <c r="BF443">
        <v>1.3</v>
      </c>
      <c r="BG443">
        <v>74.3</v>
      </c>
      <c r="BH443">
        <v>0.5</v>
      </c>
      <c r="BI443">
        <v>0.72</v>
      </c>
      <c r="BJ443">
        <v>0.72</v>
      </c>
      <c r="BL443">
        <v>5.04</v>
      </c>
      <c r="BM443">
        <v>0.51</v>
      </c>
      <c r="BO443">
        <v>0.55000000000000004</v>
      </c>
      <c r="BP443">
        <v>2.14</v>
      </c>
      <c r="BQ443">
        <v>2.14</v>
      </c>
      <c r="BR443">
        <v>2.14</v>
      </c>
      <c r="BS443">
        <v>313</v>
      </c>
      <c r="BT443">
        <v>3.4</v>
      </c>
      <c r="BU443">
        <v>30.5</v>
      </c>
      <c r="BV443">
        <v>3.38</v>
      </c>
      <c r="BX443">
        <v>186</v>
      </c>
    </row>
    <row r="444" spans="1:76" x14ac:dyDescent="0.25">
      <c r="A444" t="s">
        <v>558</v>
      </c>
      <c r="B444" t="s">
        <v>119</v>
      </c>
      <c r="C444" t="s">
        <v>230</v>
      </c>
      <c r="D444" t="s">
        <v>231</v>
      </c>
      <c r="E444" s="61">
        <v>45469</v>
      </c>
      <c r="F444" s="61">
        <v>45499</v>
      </c>
      <c r="K444">
        <v>330</v>
      </c>
      <c r="P444">
        <v>37</v>
      </c>
      <c r="Q444">
        <v>37</v>
      </c>
      <c r="S444">
        <v>154</v>
      </c>
      <c r="T444">
        <v>1.1000000000000001</v>
      </c>
      <c r="V444">
        <v>7.49</v>
      </c>
      <c r="W444">
        <v>5.33</v>
      </c>
      <c r="X444">
        <v>1.68</v>
      </c>
      <c r="AA444">
        <v>19.8</v>
      </c>
      <c r="AB444">
        <v>7.03</v>
      </c>
      <c r="AD444">
        <v>3.96</v>
      </c>
      <c r="AF444">
        <v>1.64</v>
      </c>
      <c r="AI444">
        <v>25.7</v>
      </c>
      <c r="AK444">
        <v>0.73</v>
      </c>
      <c r="AQ444">
        <v>6.72</v>
      </c>
      <c r="AR444">
        <v>28.5</v>
      </c>
      <c r="AW444">
        <v>6.41</v>
      </c>
      <c r="AX444">
        <v>6.41</v>
      </c>
      <c r="AY444">
        <v>45.7</v>
      </c>
      <c r="BC444">
        <v>57.4</v>
      </c>
      <c r="BE444">
        <v>6.65</v>
      </c>
      <c r="BF444">
        <v>1.5</v>
      </c>
      <c r="BG444">
        <v>72.599999999999994</v>
      </c>
      <c r="BH444">
        <v>0.5</v>
      </c>
      <c r="BI444">
        <v>1.17</v>
      </c>
      <c r="BJ444">
        <v>1.17</v>
      </c>
      <c r="BL444">
        <v>4.96</v>
      </c>
      <c r="BM444">
        <v>0.52</v>
      </c>
      <c r="BO444">
        <v>0.85</v>
      </c>
      <c r="BP444">
        <v>3.06</v>
      </c>
      <c r="BQ444">
        <v>3.06</v>
      </c>
      <c r="BR444">
        <v>3.06</v>
      </c>
      <c r="BS444">
        <v>330</v>
      </c>
      <c r="BT444">
        <v>2.1</v>
      </c>
      <c r="BU444">
        <v>42.4</v>
      </c>
      <c r="BV444">
        <v>5.03</v>
      </c>
      <c r="BX444">
        <v>143</v>
      </c>
    </row>
    <row r="445" spans="1:76" x14ac:dyDescent="0.25">
      <c r="A445" t="s">
        <v>559</v>
      </c>
      <c r="B445" t="s">
        <v>119</v>
      </c>
      <c r="C445" t="s">
        <v>230</v>
      </c>
      <c r="D445" t="s">
        <v>231</v>
      </c>
      <c r="E445" s="61">
        <v>45469</v>
      </c>
      <c r="F445" s="61">
        <v>45499</v>
      </c>
      <c r="K445">
        <v>278</v>
      </c>
      <c r="P445">
        <v>33.6</v>
      </c>
      <c r="Q445">
        <v>33.6</v>
      </c>
      <c r="S445">
        <v>143</v>
      </c>
      <c r="T445">
        <v>1.22</v>
      </c>
      <c r="V445">
        <v>6.37</v>
      </c>
      <c r="W445">
        <v>3.97</v>
      </c>
      <c r="X445">
        <v>1.43</v>
      </c>
      <c r="AA445">
        <v>18.899999999999999</v>
      </c>
      <c r="AB445">
        <v>5.44</v>
      </c>
      <c r="AD445">
        <v>3.66</v>
      </c>
      <c r="AF445">
        <v>1.3</v>
      </c>
      <c r="AI445">
        <v>21.8</v>
      </c>
      <c r="AK445">
        <v>0.63</v>
      </c>
      <c r="AQ445">
        <v>5.99</v>
      </c>
      <c r="AR445">
        <v>22.7</v>
      </c>
      <c r="AW445">
        <v>5.49</v>
      </c>
      <c r="AX445">
        <v>5.49</v>
      </c>
      <c r="AY445">
        <v>35.4</v>
      </c>
      <c r="BC445">
        <v>61.9</v>
      </c>
      <c r="BE445">
        <v>5.26</v>
      </c>
      <c r="BF445">
        <v>1.2</v>
      </c>
      <c r="BG445">
        <v>86.5</v>
      </c>
      <c r="BH445">
        <v>0.4</v>
      </c>
      <c r="BI445">
        <v>1.1200000000000001</v>
      </c>
      <c r="BJ445">
        <v>1.1200000000000001</v>
      </c>
      <c r="BL445">
        <v>4.32</v>
      </c>
      <c r="BM445">
        <v>0.47</v>
      </c>
      <c r="BO445">
        <v>0.62</v>
      </c>
      <c r="BP445">
        <v>2.19</v>
      </c>
      <c r="BQ445">
        <v>2.19</v>
      </c>
      <c r="BR445">
        <v>2.19</v>
      </c>
      <c r="BS445">
        <v>308</v>
      </c>
      <c r="BT445">
        <v>2.7</v>
      </c>
      <c r="BU445">
        <v>37.5</v>
      </c>
      <c r="BV445">
        <v>4.07</v>
      </c>
      <c r="BX445">
        <v>137</v>
      </c>
    </row>
    <row r="446" spans="1:76" x14ac:dyDescent="0.25">
      <c r="A446" t="s">
        <v>560</v>
      </c>
      <c r="B446" t="s">
        <v>119</v>
      </c>
      <c r="C446" t="s">
        <v>230</v>
      </c>
      <c r="D446" t="s">
        <v>231</v>
      </c>
      <c r="E446" s="61">
        <v>45469</v>
      </c>
      <c r="F446" s="61">
        <v>45499</v>
      </c>
      <c r="K446">
        <v>135</v>
      </c>
      <c r="P446">
        <v>26.4</v>
      </c>
      <c r="Q446">
        <v>26.4</v>
      </c>
      <c r="S446">
        <v>245</v>
      </c>
      <c r="T446">
        <v>1.82</v>
      </c>
      <c r="V446">
        <v>2.82</v>
      </c>
      <c r="W446">
        <v>1.9</v>
      </c>
      <c r="X446">
        <v>0.54</v>
      </c>
      <c r="AA446">
        <v>21.1</v>
      </c>
      <c r="AB446">
        <v>2.25</v>
      </c>
      <c r="AD446">
        <v>10.4</v>
      </c>
      <c r="AF446">
        <v>0.65</v>
      </c>
      <c r="AI446">
        <v>13.8</v>
      </c>
      <c r="AK446">
        <v>0.28000000000000003</v>
      </c>
      <c r="AQ446">
        <v>16.7</v>
      </c>
      <c r="AR446">
        <v>14.2</v>
      </c>
      <c r="AW446">
        <v>3.22</v>
      </c>
      <c r="AX446">
        <v>3.22</v>
      </c>
      <c r="AY446">
        <v>16.899999999999999</v>
      </c>
      <c r="BC446">
        <v>47.2</v>
      </c>
      <c r="BE446">
        <v>2.41</v>
      </c>
      <c r="BF446">
        <v>1.7</v>
      </c>
      <c r="BG446">
        <v>17.399999999999999</v>
      </c>
      <c r="BH446">
        <v>1.1000000000000001</v>
      </c>
      <c r="BI446">
        <v>0.46</v>
      </c>
      <c r="BJ446">
        <v>0.46</v>
      </c>
      <c r="BL446">
        <v>10.55</v>
      </c>
      <c r="BM446">
        <v>1.06</v>
      </c>
      <c r="BO446">
        <v>0.35</v>
      </c>
      <c r="BP446">
        <v>3.05</v>
      </c>
      <c r="BQ446">
        <v>3.05</v>
      </c>
      <c r="BR446">
        <v>3.05</v>
      </c>
      <c r="BS446">
        <v>498</v>
      </c>
      <c r="BT446">
        <v>2.2000000000000002</v>
      </c>
      <c r="BU446">
        <v>16.899999999999999</v>
      </c>
      <c r="BV446">
        <v>2.09</v>
      </c>
      <c r="BX446">
        <v>413</v>
      </c>
    </row>
    <row r="447" spans="1:76" x14ac:dyDescent="0.25">
      <c r="A447" t="s">
        <v>561</v>
      </c>
      <c r="B447" t="s">
        <v>119</v>
      </c>
      <c r="C447" t="s">
        <v>230</v>
      </c>
      <c r="D447" t="s">
        <v>231</v>
      </c>
      <c r="E447" s="61">
        <v>45469</v>
      </c>
      <c r="F447" s="61">
        <v>45499</v>
      </c>
      <c r="K447">
        <v>116.5</v>
      </c>
      <c r="P447">
        <v>20.5</v>
      </c>
      <c r="Q447">
        <v>20.5</v>
      </c>
      <c r="S447">
        <v>174</v>
      </c>
      <c r="T447">
        <v>1.1399999999999999</v>
      </c>
      <c r="V447">
        <v>1.8</v>
      </c>
      <c r="W447">
        <v>1.1200000000000001</v>
      </c>
      <c r="X447">
        <v>0.22</v>
      </c>
      <c r="AA447">
        <v>19.5</v>
      </c>
      <c r="AB447">
        <v>1.44</v>
      </c>
      <c r="AD447">
        <v>8.6999999999999993</v>
      </c>
      <c r="AF447">
        <v>0.26</v>
      </c>
      <c r="AI447">
        <v>11.4</v>
      </c>
      <c r="AK447">
        <v>0.16</v>
      </c>
      <c r="AQ447">
        <v>13.1</v>
      </c>
      <c r="AR447">
        <v>7.8</v>
      </c>
      <c r="AW447">
        <v>2.48</v>
      </c>
      <c r="AX447">
        <v>2.48</v>
      </c>
      <c r="AY447">
        <v>7.5</v>
      </c>
      <c r="BC447">
        <v>49.5</v>
      </c>
      <c r="BE447">
        <v>1.86</v>
      </c>
      <c r="BF447">
        <v>1.4</v>
      </c>
      <c r="BG447">
        <v>10.3</v>
      </c>
      <c r="BH447">
        <v>0.9</v>
      </c>
      <c r="BI447">
        <v>0.25</v>
      </c>
      <c r="BJ447">
        <v>0.25</v>
      </c>
      <c r="BL447">
        <v>9.48</v>
      </c>
      <c r="BM447">
        <v>0.8</v>
      </c>
      <c r="BO447">
        <v>0.15</v>
      </c>
      <c r="BP447">
        <v>2.2000000000000002</v>
      </c>
      <c r="BQ447">
        <v>2.2000000000000002</v>
      </c>
      <c r="BR447">
        <v>2.2000000000000002</v>
      </c>
      <c r="BS447">
        <v>411</v>
      </c>
      <c r="BT447">
        <v>2</v>
      </c>
      <c r="BU447">
        <v>9.3000000000000007</v>
      </c>
      <c r="BV447">
        <v>1.3</v>
      </c>
      <c r="BX447">
        <v>318</v>
      </c>
    </row>
    <row r="448" spans="1:76" x14ac:dyDescent="0.25">
      <c r="A448" t="s">
        <v>562</v>
      </c>
      <c r="B448" t="s">
        <v>119</v>
      </c>
      <c r="C448" t="s">
        <v>230</v>
      </c>
      <c r="D448" t="s">
        <v>231</v>
      </c>
      <c r="E448" s="61">
        <v>45469</v>
      </c>
      <c r="F448" s="61">
        <v>45499</v>
      </c>
      <c r="K448">
        <v>121</v>
      </c>
      <c r="P448">
        <v>11</v>
      </c>
      <c r="Q448">
        <v>11</v>
      </c>
      <c r="S448">
        <v>191</v>
      </c>
      <c r="T448">
        <v>1.34</v>
      </c>
      <c r="V448">
        <v>1.28</v>
      </c>
      <c r="W448">
        <v>0.95</v>
      </c>
      <c r="X448">
        <v>0.35</v>
      </c>
      <c r="AA448">
        <v>28</v>
      </c>
      <c r="AB448">
        <v>1.43</v>
      </c>
      <c r="AD448">
        <v>5.65</v>
      </c>
      <c r="AF448">
        <v>0.26</v>
      </c>
      <c r="AI448">
        <v>9.1999999999999993</v>
      </c>
      <c r="AK448">
        <v>0.09</v>
      </c>
      <c r="AQ448">
        <v>8.02</v>
      </c>
      <c r="AR448">
        <v>7.1</v>
      </c>
      <c r="AW448">
        <v>1.74</v>
      </c>
      <c r="AX448">
        <v>1.74</v>
      </c>
      <c r="AY448">
        <v>10</v>
      </c>
      <c r="BC448">
        <v>76</v>
      </c>
      <c r="BE448">
        <v>1.48</v>
      </c>
      <c r="BF448">
        <v>2.2999999999999998</v>
      </c>
      <c r="BG448">
        <v>9.9</v>
      </c>
      <c r="BH448">
        <v>0.5</v>
      </c>
      <c r="BI448">
        <v>0.24</v>
      </c>
      <c r="BJ448">
        <v>0.24</v>
      </c>
      <c r="BL448">
        <v>6.92</v>
      </c>
      <c r="BM448">
        <v>0.61</v>
      </c>
      <c r="BO448">
        <v>0.12</v>
      </c>
      <c r="BP448">
        <v>1.91</v>
      </c>
      <c r="BQ448">
        <v>1.91</v>
      </c>
      <c r="BR448">
        <v>1.91</v>
      </c>
      <c r="BS448">
        <v>444</v>
      </c>
      <c r="BT448">
        <v>1.2</v>
      </c>
      <c r="BU448">
        <v>8.1999999999999993</v>
      </c>
      <c r="BV448">
        <v>0.78</v>
      </c>
      <c r="BX448">
        <v>189</v>
      </c>
    </row>
    <row r="449" spans="1:76" x14ac:dyDescent="0.25">
      <c r="A449" t="s">
        <v>563</v>
      </c>
      <c r="B449" t="s">
        <v>119</v>
      </c>
      <c r="C449" t="s">
        <v>230</v>
      </c>
      <c r="D449" t="s">
        <v>231</v>
      </c>
      <c r="E449" s="61">
        <v>45469</v>
      </c>
      <c r="F449" s="61">
        <v>45499</v>
      </c>
      <c r="K449">
        <v>224</v>
      </c>
      <c r="P449">
        <v>10.3</v>
      </c>
      <c r="Q449">
        <v>10.3</v>
      </c>
      <c r="S449">
        <v>178</v>
      </c>
      <c r="T449">
        <v>1.4</v>
      </c>
      <c r="V449">
        <v>1.44</v>
      </c>
      <c r="W449">
        <v>1.17</v>
      </c>
      <c r="X449">
        <v>0.36</v>
      </c>
      <c r="AA449">
        <v>28.6</v>
      </c>
      <c r="AB449">
        <v>1.47</v>
      </c>
      <c r="AD449">
        <v>5.16</v>
      </c>
      <c r="AF449">
        <v>0.33</v>
      </c>
      <c r="AI449">
        <v>8.6999999999999993</v>
      </c>
      <c r="AK449">
        <v>0.17</v>
      </c>
      <c r="AQ449">
        <v>8.5</v>
      </c>
      <c r="AR449">
        <v>7.6</v>
      </c>
      <c r="AW449">
        <v>1.83</v>
      </c>
      <c r="AX449">
        <v>1.83</v>
      </c>
      <c r="AY449">
        <v>14.2</v>
      </c>
      <c r="BC449">
        <v>71.5</v>
      </c>
      <c r="BE449">
        <v>1.94</v>
      </c>
      <c r="BF449">
        <v>1.9</v>
      </c>
      <c r="BG449">
        <v>16.3</v>
      </c>
      <c r="BH449">
        <v>0.6</v>
      </c>
      <c r="BI449">
        <v>0.26</v>
      </c>
      <c r="BJ449">
        <v>0.26</v>
      </c>
      <c r="BL449">
        <v>6.95</v>
      </c>
      <c r="BM449">
        <v>0.62</v>
      </c>
      <c r="BO449">
        <v>0.18</v>
      </c>
      <c r="BP449">
        <v>1.75</v>
      </c>
      <c r="BQ449">
        <v>1.75</v>
      </c>
      <c r="BR449">
        <v>1.75</v>
      </c>
      <c r="BS449">
        <v>412</v>
      </c>
      <c r="BT449">
        <v>1.6</v>
      </c>
      <c r="BU449">
        <v>11.1</v>
      </c>
      <c r="BV449">
        <v>1.1599999999999999</v>
      </c>
      <c r="BX449">
        <v>190</v>
      </c>
    </row>
    <row r="450" spans="1:76" x14ac:dyDescent="0.25">
      <c r="A450" t="s">
        <v>564</v>
      </c>
      <c r="B450" t="s">
        <v>119</v>
      </c>
      <c r="C450" t="s">
        <v>230</v>
      </c>
      <c r="D450" t="s">
        <v>231</v>
      </c>
      <c r="E450" s="61">
        <v>45469</v>
      </c>
      <c r="F450" s="61">
        <v>45499</v>
      </c>
      <c r="K450">
        <v>276</v>
      </c>
      <c r="P450">
        <v>21.7</v>
      </c>
      <c r="Q450">
        <v>21.7</v>
      </c>
      <c r="S450">
        <v>164</v>
      </c>
      <c r="T450">
        <v>1.49</v>
      </c>
      <c r="V450">
        <v>3.91</v>
      </c>
      <c r="W450">
        <v>2.14</v>
      </c>
      <c r="X450">
        <v>0.73</v>
      </c>
      <c r="AA450">
        <v>23.8</v>
      </c>
      <c r="AB450">
        <v>3.27</v>
      </c>
      <c r="AD450">
        <v>4.09</v>
      </c>
      <c r="AF450">
        <v>0.83</v>
      </c>
      <c r="AI450">
        <v>12.2</v>
      </c>
      <c r="AK450">
        <v>0.35</v>
      </c>
      <c r="AQ450">
        <v>7.09</v>
      </c>
      <c r="AR450">
        <v>11.6</v>
      </c>
      <c r="AW450">
        <v>3.42</v>
      </c>
      <c r="AX450">
        <v>3.42</v>
      </c>
      <c r="AY450">
        <v>27.3</v>
      </c>
      <c r="BC450">
        <v>64.5</v>
      </c>
      <c r="BE450">
        <v>3.01</v>
      </c>
      <c r="BF450">
        <v>1.6</v>
      </c>
      <c r="BG450">
        <v>80.599999999999994</v>
      </c>
      <c r="BH450">
        <v>0.5</v>
      </c>
      <c r="BI450">
        <v>0.55000000000000004</v>
      </c>
      <c r="BJ450">
        <v>0.55000000000000004</v>
      </c>
      <c r="BL450">
        <v>5.57</v>
      </c>
      <c r="BM450">
        <v>0.53</v>
      </c>
      <c r="BO450">
        <v>0.37</v>
      </c>
      <c r="BP450">
        <v>1.49</v>
      </c>
      <c r="BQ450">
        <v>1.49</v>
      </c>
      <c r="BR450">
        <v>1.49</v>
      </c>
      <c r="BS450">
        <v>368</v>
      </c>
      <c r="BT450">
        <v>2.7</v>
      </c>
      <c r="BU450">
        <v>22.7</v>
      </c>
      <c r="BV450">
        <v>2.52</v>
      </c>
      <c r="BX450">
        <v>155</v>
      </c>
    </row>
    <row r="451" spans="1:76" x14ac:dyDescent="0.25">
      <c r="A451" t="s">
        <v>565</v>
      </c>
      <c r="B451" t="s">
        <v>119</v>
      </c>
      <c r="C451" t="s">
        <v>230</v>
      </c>
      <c r="D451" t="s">
        <v>231</v>
      </c>
      <c r="E451" s="61">
        <v>45469</v>
      </c>
      <c r="F451" s="61">
        <v>45499</v>
      </c>
      <c r="K451">
        <v>261</v>
      </c>
      <c r="P451">
        <v>25.6</v>
      </c>
      <c r="Q451">
        <v>25.6</v>
      </c>
      <c r="S451">
        <v>133</v>
      </c>
      <c r="T451">
        <v>1.38</v>
      </c>
      <c r="V451">
        <v>3.87</v>
      </c>
      <c r="W451">
        <v>2.2999999999999998</v>
      </c>
      <c r="X451">
        <v>1.05</v>
      </c>
      <c r="AA451">
        <v>16.5</v>
      </c>
      <c r="AB451">
        <v>3.34</v>
      </c>
      <c r="AD451">
        <v>2.36</v>
      </c>
      <c r="AF451">
        <v>0.75</v>
      </c>
      <c r="AI451">
        <v>12.2</v>
      </c>
      <c r="AK451">
        <v>0.33</v>
      </c>
      <c r="AQ451">
        <v>5.21</v>
      </c>
      <c r="AR451">
        <v>13.9</v>
      </c>
      <c r="AW451">
        <v>3.12</v>
      </c>
      <c r="AX451">
        <v>3.12</v>
      </c>
      <c r="AY451">
        <v>36.700000000000003</v>
      </c>
      <c r="BC451">
        <v>50.8</v>
      </c>
      <c r="BE451">
        <v>3.53</v>
      </c>
      <c r="BF451">
        <v>1.5</v>
      </c>
      <c r="BG451">
        <v>128</v>
      </c>
      <c r="BH451">
        <v>0.4</v>
      </c>
      <c r="BI451">
        <v>0.64</v>
      </c>
      <c r="BJ451">
        <v>0.64</v>
      </c>
      <c r="BL451">
        <v>3.37</v>
      </c>
      <c r="BM451">
        <v>0.4</v>
      </c>
      <c r="BO451">
        <v>0.33</v>
      </c>
      <c r="BP451">
        <v>0.94</v>
      </c>
      <c r="BQ451">
        <v>0.94</v>
      </c>
      <c r="BR451">
        <v>0.94</v>
      </c>
      <c r="BS451">
        <v>274</v>
      </c>
      <c r="BT451">
        <v>2</v>
      </c>
      <c r="BU451">
        <v>22.5</v>
      </c>
      <c r="BV451">
        <v>2.0299999999999998</v>
      </c>
      <c r="BX451">
        <v>112</v>
      </c>
    </row>
    <row r="452" spans="1:76" x14ac:dyDescent="0.25">
      <c r="A452" t="s">
        <v>566</v>
      </c>
      <c r="B452" t="s">
        <v>119</v>
      </c>
      <c r="C452" t="s">
        <v>230</v>
      </c>
      <c r="D452" t="s">
        <v>231</v>
      </c>
      <c r="E452" s="61">
        <v>45469</v>
      </c>
      <c r="F452" s="61">
        <v>45499</v>
      </c>
      <c r="K452">
        <v>210</v>
      </c>
      <c r="P452">
        <v>14.1</v>
      </c>
      <c r="Q452">
        <v>14.1</v>
      </c>
      <c r="S452">
        <v>232</v>
      </c>
      <c r="T452">
        <v>1.44</v>
      </c>
      <c r="V452">
        <v>1.73</v>
      </c>
      <c r="W452">
        <v>1</v>
      </c>
      <c r="X452">
        <v>0.39</v>
      </c>
      <c r="AA452">
        <v>27.9</v>
      </c>
      <c r="AB452">
        <v>1.64</v>
      </c>
      <c r="AD452">
        <v>4.8</v>
      </c>
      <c r="AF452">
        <v>0.37</v>
      </c>
      <c r="AI452">
        <v>9.1</v>
      </c>
      <c r="AK452">
        <v>0.13</v>
      </c>
      <c r="AQ452">
        <v>8.89</v>
      </c>
      <c r="AR452">
        <v>7.8</v>
      </c>
      <c r="AW452">
        <v>2.08</v>
      </c>
      <c r="AX452">
        <v>2.08</v>
      </c>
      <c r="AY452">
        <v>15.2</v>
      </c>
      <c r="BC452">
        <v>71.8</v>
      </c>
      <c r="BE452">
        <v>1.22</v>
      </c>
      <c r="BF452">
        <v>1.9</v>
      </c>
      <c r="BG452">
        <v>13.3</v>
      </c>
      <c r="BH452">
        <v>0.5</v>
      </c>
      <c r="BI452">
        <v>0.24</v>
      </c>
      <c r="BJ452">
        <v>0.24</v>
      </c>
      <c r="BL452">
        <v>6.91</v>
      </c>
      <c r="BM452">
        <v>0.64</v>
      </c>
      <c r="BO452">
        <v>0.2</v>
      </c>
      <c r="BP452">
        <v>1.76</v>
      </c>
      <c r="BQ452">
        <v>1.76</v>
      </c>
      <c r="BR452">
        <v>1.76</v>
      </c>
      <c r="BS452">
        <v>413</v>
      </c>
      <c r="BT452">
        <v>1.6</v>
      </c>
      <c r="BU452">
        <v>9.8000000000000007</v>
      </c>
      <c r="BV452">
        <v>1.19</v>
      </c>
      <c r="BX452">
        <v>182</v>
      </c>
    </row>
    <row r="453" spans="1:76" x14ac:dyDescent="0.25">
      <c r="A453" t="s">
        <v>567</v>
      </c>
      <c r="B453" t="s">
        <v>119</v>
      </c>
      <c r="C453" t="s">
        <v>230</v>
      </c>
      <c r="D453" t="s">
        <v>231</v>
      </c>
      <c r="E453" s="61">
        <v>45469</v>
      </c>
      <c r="F453" s="61">
        <v>45499</v>
      </c>
      <c r="K453">
        <v>166.5</v>
      </c>
      <c r="P453">
        <v>35.1</v>
      </c>
      <c r="Q453">
        <v>35.1</v>
      </c>
      <c r="S453">
        <v>227</v>
      </c>
      <c r="T453">
        <v>1.73</v>
      </c>
      <c r="V453">
        <v>4.96</v>
      </c>
      <c r="W453">
        <v>3.37</v>
      </c>
      <c r="X453">
        <v>1.05</v>
      </c>
      <c r="AA453">
        <v>27.3</v>
      </c>
      <c r="AB453">
        <v>4.25</v>
      </c>
      <c r="AD453">
        <v>4.88</v>
      </c>
      <c r="AF453">
        <v>1</v>
      </c>
      <c r="AI453">
        <v>23.7</v>
      </c>
      <c r="AK453">
        <v>0.5</v>
      </c>
      <c r="AQ453">
        <v>8.08</v>
      </c>
      <c r="AR453">
        <v>23.2</v>
      </c>
      <c r="AW453">
        <v>5.98</v>
      </c>
      <c r="AX453">
        <v>5.98</v>
      </c>
      <c r="AY453">
        <v>25.2</v>
      </c>
      <c r="BC453">
        <v>70.3</v>
      </c>
      <c r="BE453">
        <v>5.1100000000000003</v>
      </c>
      <c r="BF453">
        <v>2.1</v>
      </c>
      <c r="BG453">
        <v>11.4</v>
      </c>
      <c r="BH453">
        <v>0.6</v>
      </c>
      <c r="BI453">
        <v>0.82</v>
      </c>
      <c r="BJ453">
        <v>0.82</v>
      </c>
      <c r="BL453">
        <v>6.37</v>
      </c>
      <c r="BM453">
        <v>0.6</v>
      </c>
      <c r="BO453">
        <v>0.5</v>
      </c>
      <c r="BP453">
        <v>1.59</v>
      </c>
      <c r="BQ453">
        <v>1.59</v>
      </c>
      <c r="BR453">
        <v>1.59</v>
      </c>
      <c r="BS453">
        <v>380</v>
      </c>
      <c r="BT453">
        <v>1.4</v>
      </c>
      <c r="BU453">
        <v>29.2</v>
      </c>
      <c r="BV453">
        <v>3.2</v>
      </c>
      <c r="BX453">
        <v>173</v>
      </c>
    </row>
    <row r="454" spans="1:76" x14ac:dyDescent="0.25">
      <c r="A454" t="s">
        <v>568</v>
      </c>
      <c r="B454" t="s">
        <v>119</v>
      </c>
      <c r="C454" t="s">
        <v>230</v>
      </c>
      <c r="D454" t="s">
        <v>231</v>
      </c>
      <c r="E454" s="61">
        <v>45469</v>
      </c>
      <c r="F454" s="61">
        <v>45499</v>
      </c>
      <c r="K454">
        <v>171.5</v>
      </c>
      <c r="P454">
        <v>69.3</v>
      </c>
      <c r="Q454">
        <v>69.3</v>
      </c>
      <c r="S454">
        <v>189</v>
      </c>
      <c r="T454">
        <v>2.5099999999999998</v>
      </c>
      <c r="V454">
        <v>11.3</v>
      </c>
      <c r="W454">
        <v>7.78</v>
      </c>
      <c r="X454">
        <v>3.03</v>
      </c>
      <c r="AA454">
        <v>25.1</v>
      </c>
      <c r="AB454">
        <v>10.95</v>
      </c>
      <c r="AD454">
        <v>4.45</v>
      </c>
      <c r="AF454">
        <v>2.37</v>
      </c>
      <c r="AI454">
        <v>45.9</v>
      </c>
      <c r="AK454">
        <v>0.94</v>
      </c>
      <c r="AQ454">
        <v>7.24</v>
      </c>
      <c r="AR454">
        <v>48.9</v>
      </c>
      <c r="AW454">
        <v>12.2</v>
      </c>
      <c r="AX454">
        <v>12.2</v>
      </c>
      <c r="AY454">
        <v>49.2</v>
      </c>
      <c r="BC454">
        <v>75.599999999999994</v>
      </c>
      <c r="BE454">
        <v>11.8</v>
      </c>
      <c r="BF454">
        <v>1.7</v>
      </c>
      <c r="BG454">
        <v>16.5</v>
      </c>
      <c r="BH454">
        <v>0.5</v>
      </c>
      <c r="BI454">
        <v>1.95</v>
      </c>
      <c r="BJ454">
        <v>1.95</v>
      </c>
      <c r="BL454">
        <v>5.53</v>
      </c>
      <c r="BM454">
        <v>0.57999999999999996</v>
      </c>
      <c r="BO454">
        <v>1.1000000000000001</v>
      </c>
      <c r="BP454">
        <v>1.4</v>
      </c>
      <c r="BQ454">
        <v>1.4</v>
      </c>
      <c r="BR454">
        <v>1.4</v>
      </c>
      <c r="BS454">
        <v>316</v>
      </c>
      <c r="BT454">
        <v>1</v>
      </c>
      <c r="BU454">
        <v>66.599999999999994</v>
      </c>
      <c r="BV454">
        <v>6.89</v>
      </c>
      <c r="BX454">
        <v>157</v>
      </c>
    </row>
    <row r="455" spans="1:76" x14ac:dyDescent="0.25">
      <c r="A455" t="s">
        <v>569</v>
      </c>
      <c r="B455" t="s">
        <v>119</v>
      </c>
      <c r="C455" t="s">
        <v>230</v>
      </c>
      <c r="D455" t="s">
        <v>231</v>
      </c>
      <c r="E455" s="61">
        <v>45469</v>
      </c>
      <c r="F455" s="61">
        <v>45499</v>
      </c>
      <c r="K455">
        <v>251</v>
      </c>
      <c r="P455">
        <v>56.6</v>
      </c>
      <c r="Q455">
        <v>56.6</v>
      </c>
      <c r="S455">
        <v>220</v>
      </c>
      <c r="T455">
        <v>3.03</v>
      </c>
      <c r="V455">
        <v>9.4</v>
      </c>
      <c r="W455">
        <v>6.46</v>
      </c>
      <c r="X455">
        <v>2.4500000000000002</v>
      </c>
      <c r="AA455">
        <v>27</v>
      </c>
      <c r="AB455">
        <v>9.19</v>
      </c>
      <c r="AD455">
        <v>4.59</v>
      </c>
      <c r="AF455">
        <v>2.12</v>
      </c>
      <c r="AI455">
        <v>38.4</v>
      </c>
      <c r="AK455">
        <v>0.88</v>
      </c>
      <c r="AQ455">
        <v>7.65</v>
      </c>
      <c r="AR455">
        <v>41.8</v>
      </c>
      <c r="AW455">
        <v>10.15</v>
      </c>
      <c r="AX455">
        <v>10.15</v>
      </c>
      <c r="AY455">
        <v>65.099999999999994</v>
      </c>
      <c r="BC455">
        <v>80.599999999999994</v>
      </c>
      <c r="BE455">
        <v>8.36</v>
      </c>
      <c r="BF455">
        <v>1.9</v>
      </c>
      <c r="BG455">
        <v>18.2</v>
      </c>
      <c r="BH455">
        <v>0.6</v>
      </c>
      <c r="BI455">
        <v>1.59</v>
      </c>
      <c r="BJ455">
        <v>1.59</v>
      </c>
      <c r="BL455">
        <v>6.07</v>
      </c>
      <c r="BM455">
        <v>0.64</v>
      </c>
      <c r="BO455">
        <v>0.87</v>
      </c>
      <c r="BP455">
        <v>1.75</v>
      </c>
      <c r="BQ455">
        <v>1.75</v>
      </c>
      <c r="BR455">
        <v>1.75</v>
      </c>
      <c r="BS455">
        <v>366</v>
      </c>
      <c r="BT455">
        <v>1.4</v>
      </c>
      <c r="BU455">
        <v>53.1</v>
      </c>
      <c r="BV455">
        <v>5.72</v>
      </c>
      <c r="BX455">
        <v>174</v>
      </c>
    </row>
    <row r="456" spans="1:76" x14ac:dyDescent="0.25">
      <c r="A456" t="s">
        <v>570</v>
      </c>
      <c r="B456" t="s">
        <v>119</v>
      </c>
      <c r="C456" t="s">
        <v>230</v>
      </c>
      <c r="D456" t="s">
        <v>231</v>
      </c>
      <c r="E456" s="61">
        <v>45469</v>
      </c>
      <c r="F456" s="61">
        <v>45499</v>
      </c>
      <c r="K456">
        <v>321</v>
      </c>
      <c r="P456">
        <v>34.700000000000003</v>
      </c>
      <c r="Q456">
        <v>34.700000000000003</v>
      </c>
      <c r="S456">
        <v>261</v>
      </c>
      <c r="T456">
        <v>3.06</v>
      </c>
      <c r="V456">
        <v>6.2</v>
      </c>
      <c r="W456">
        <v>4.25</v>
      </c>
      <c r="X456">
        <v>1.99</v>
      </c>
      <c r="AA456">
        <v>28.2</v>
      </c>
      <c r="AB456">
        <v>5.91</v>
      </c>
      <c r="AD456">
        <v>4.82</v>
      </c>
      <c r="AF456">
        <v>1.37</v>
      </c>
      <c r="AI456">
        <v>25.9</v>
      </c>
      <c r="AK456">
        <v>0.72</v>
      </c>
      <c r="AQ456">
        <v>8.61</v>
      </c>
      <c r="AR456">
        <v>29.2</v>
      </c>
      <c r="AW456">
        <v>6.69</v>
      </c>
      <c r="AX456">
        <v>6.69</v>
      </c>
      <c r="AY456">
        <v>79.7</v>
      </c>
      <c r="BC456">
        <v>85.2</v>
      </c>
      <c r="BE456">
        <v>5.43</v>
      </c>
      <c r="BF456">
        <v>2.1</v>
      </c>
      <c r="BG456">
        <v>14.6</v>
      </c>
      <c r="BH456">
        <v>0.6</v>
      </c>
      <c r="BI456">
        <v>1.05</v>
      </c>
      <c r="BJ456">
        <v>1.05</v>
      </c>
      <c r="BL456">
        <v>6.1</v>
      </c>
      <c r="BM456">
        <v>0.7</v>
      </c>
      <c r="BO456">
        <v>0.76</v>
      </c>
      <c r="BP456">
        <v>1.84</v>
      </c>
      <c r="BQ456">
        <v>1.84</v>
      </c>
      <c r="BR456">
        <v>1.84</v>
      </c>
      <c r="BS456">
        <v>381</v>
      </c>
      <c r="BT456">
        <v>1.4</v>
      </c>
      <c r="BU456">
        <v>34</v>
      </c>
      <c r="BV456">
        <v>4.37</v>
      </c>
      <c r="BX456">
        <v>184</v>
      </c>
    </row>
    <row r="457" spans="1:76" x14ac:dyDescent="0.25">
      <c r="A457" t="s">
        <v>571</v>
      </c>
      <c r="B457" t="s">
        <v>119</v>
      </c>
      <c r="C457" t="s">
        <v>230</v>
      </c>
      <c r="D457" t="s">
        <v>231</v>
      </c>
      <c r="E457" s="61">
        <v>45469</v>
      </c>
      <c r="F457" s="61">
        <v>45499</v>
      </c>
      <c r="K457">
        <v>415</v>
      </c>
      <c r="P457">
        <v>48.1</v>
      </c>
      <c r="Q457">
        <v>48.1</v>
      </c>
      <c r="S457">
        <v>294</v>
      </c>
      <c r="T457">
        <v>3.42</v>
      </c>
      <c r="V457">
        <v>10.9</v>
      </c>
      <c r="W457">
        <v>6.91</v>
      </c>
      <c r="X457">
        <v>3.34</v>
      </c>
      <c r="AA457">
        <v>25.6</v>
      </c>
      <c r="AB457">
        <v>10.4</v>
      </c>
      <c r="AD457">
        <v>4.83</v>
      </c>
      <c r="AF457">
        <v>2.31</v>
      </c>
      <c r="AI457">
        <v>41.7</v>
      </c>
      <c r="AK457">
        <v>1</v>
      </c>
      <c r="AQ457">
        <v>7.84</v>
      </c>
      <c r="AR457">
        <v>45.2</v>
      </c>
      <c r="AW457">
        <v>10.6</v>
      </c>
      <c r="AX457">
        <v>10.6</v>
      </c>
      <c r="AY457">
        <v>86.8</v>
      </c>
      <c r="BC457">
        <v>86.7</v>
      </c>
      <c r="BE457">
        <v>10.95</v>
      </c>
      <c r="BF457">
        <v>1.6</v>
      </c>
      <c r="BG457">
        <v>18.399999999999999</v>
      </c>
      <c r="BH457">
        <v>0.6</v>
      </c>
      <c r="BI457">
        <v>1.82</v>
      </c>
      <c r="BJ457">
        <v>1.82</v>
      </c>
      <c r="BL457">
        <v>5.82</v>
      </c>
      <c r="BM457">
        <v>0.64</v>
      </c>
      <c r="BO457">
        <v>0.9</v>
      </c>
      <c r="BP457">
        <v>1.6</v>
      </c>
      <c r="BQ457">
        <v>1.6</v>
      </c>
      <c r="BR457">
        <v>1.6</v>
      </c>
      <c r="BS457">
        <v>433</v>
      </c>
      <c r="BT457">
        <v>1.3</v>
      </c>
      <c r="BU457">
        <v>57.3</v>
      </c>
      <c r="BV457">
        <v>6.39</v>
      </c>
      <c r="BX457">
        <v>173</v>
      </c>
    </row>
    <row r="458" spans="1:76" x14ac:dyDescent="0.25">
      <c r="A458" t="s">
        <v>572</v>
      </c>
      <c r="B458" t="s">
        <v>119</v>
      </c>
      <c r="C458" t="s">
        <v>230</v>
      </c>
      <c r="D458" t="s">
        <v>231</v>
      </c>
      <c r="E458" s="61">
        <v>45469</v>
      </c>
      <c r="F458" s="61">
        <v>45499</v>
      </c>
      <c r="K458">
        <v>454</v>
      </c>
      <c r="P458">
        <v>60.4</v>
      </c>
      <c r="Q458">
        <v>60.4</v>
      </c>
      <c r="S458">
        <v>251</v>
      </c>
      <c r="T458">
        <v>5.59</v>
      </c>
      <c r="V458">
        <v>11.65</v>
      </c>
      <c r="W458">
        <v>6.86</v>
      </c>
      <c r="X458">
        <v>3.58</v>
      </c>
      <c r="AA458">
        <v>26.5</v>
      </c>
      <c r="AB458">
        <v>11.6</v>
      </c>
      <c r="AD458">
        <v>5.0199999999999996</v>
      </c>
      <c r="AF458">
        <v>2.2599999999999998</v>
      </c>
      <c r="AI458">
        <v>55</v>
      </c>
      <c r="AK458">
        <v>1</v>
      </c>
      <c r="AQ458">
        <v>8.1999999999999993</v>
      </c>
      <c r="AR458">
        <v>60.4</v>
      </c>
      <c r="AW458">
        <v>14.1</v>
      </c>
      <c r="AX458">
        <v>14.1</v>
      </c>
      <c r="AY458">
        <v>88.4</v>
      </c>
      <c r="BC458">
        <v>76.900000000000006</v>
      </c>
      <c r="BE458">
        <v>12.35</v>
      </c>
      <c r="BF458">
        <v>1.9</v>
      </c>
      <c r="BG458">
        <v>21.8</v>
      </c>
      <c r="BH458">
        <v>0.6</v>
      </c>
      <c r="BI458">
        <v>2.0499999999999998</v>
      </c>
      <c r="BJ458">
        <v>2.0499999999999998</v>
      </c>
      <c r="BL458">
        <v>5.9</v>
      </c>
      <c r="BM458">
        <v>0.68</v>
      </c>
      <c r="BO458">
        <v>0.94</v>
      </c>
      <c r="BP458">
        <v>1.55</v>
      </c>
      <c r="BQ458">
        <v>1.55</v>
      </c>
      <c r="BR458">
        <v>1.55</v>
      </c>
      <c r="BS458">
        <v>398</v>
      </c>
      <c r="BT458">
        <v>1.4</v>
      </c>
      <c r="BU458">
        <v>57.7</v>
      </c>
      <c r="BV458">
        <v>6.26</v>
      </c>
      <c r="BX458">
        <v>179</v>
      </c>
    </row>
    <row r="459" spans="1:76" x14ac:dyDescent="0.25">
      <c r="A459" t="s">
        <v>573</v>
      </c>
      <c r="B459" t="s">
        <v>119</v>
      </c>
      <c r="C459" t="s">
        <v>230</v>
      </c>
      <c r="D459" t="s">
        <v>231</v>
      </c>
      <c r="E459" s="61">
        <v>45469</v>
      </c>
      <c r="F459" s="61">
        <v>45499</v>
      </c>
      <c r="K459">
        <v>409</v>
      </c>
      <c r="P459">
        <v>51.7</v>
      </c>
      <c r="Q459">
        <v>51.7</v>
      </c>
      <c r="S459">
        <v>237</v>
      </c>
      <c r="T459">
        <v>4.45</v>
      </c>
      <c r="V459">
        <v>10.25</v>
      </c>
      <c r="W459">
        <v>6.28</v>
      </c>
      <c r="X459">
        <v>2.9</v>
      </c>
      <c r="AA459">
        <v>25.4</v>
      </c>
      <c r="AB459">
        <v>10.55</v>
      </c>
      <c r="AD459">
        <v>4.51</v>
      </c>
      <c r="AF459">
        <v>2.06</v>
      </c>
      <c r="AI459">
        <v>44.4</v>
      </c>
      <c r="AK459">
        <v>0.84</v>
      </c>
      <c r="AQ459">
        <v>8.31</v>
      </c>
      <c r="AR459">
        <v>49.4</v>
      </c>
      <c r="AW459">
        <v>11.7</v>
      </c>
      <c r="AX459">
        <v>11.7</v>
      </c>
      <c r="AY459">
        <v>95.5</v>
      </c>
      <c r="BC459">
        <v>73.3</v>
      </c>
      <c r="BE459">
        <v>9.5299999999999994</v>
      </c>
      <c r="BF459">
        <v>1.4</v>
      </c>
      <c r="BG459">
        <v>20.2</v>
      </c>
      <c r="BH459">
        <v>0.6</v>
      </c>
      <c r="BI459">
        <v>1.66</v>
      </c>
      <c r="BJ459">
        <v>1.66</v>
      </c>
      <c r="BL459">
        <v>5.67</v>
      </c>
      <c r="BM459">
        <v>0.66</v>
      </c>
      <c r="BO459">
        <v>0.91</v>
      </c>
      <c r="BP459">
        <v>1.49</v>
      </c>
      <c r="BQ459">
        <v>1.49</v>
      </c>
      <c r="BR459">
        <v>1.49</v>
      </c>
      <c r="BS459">
        <v>364</v>
      </c>
      <c r="BT459">
        <v>3.1</v>
      </c>
      <c r="BU459">
        <v>52.8</v>
      </c>
      <c r="BV459">
        <v>5.73</v>
      </c>
      <c r="BX459">
        <v>166</v>
      </c>
    </row>
    <row r="460" spans="1:76" x14ac:dyDescent="0.25">
      <c r="A460" t="s">
        <v>574</v>
      </c>
      <c r="B460" t="s">
        <v>119</v>
      </c>
      <c r="C460" t="s">
        <v>230</v>
      </c>
      <c r="D460" t="s">
        <v>231</v>
      </c>
      <c r="E460" s="61">
        <v>45469</v>
      </c>
      <c r="F460" s="61">
        <v>45499</v>
      </c>
      <c r="K460">
        <v>216</v>
      </c>
      <c r="P460">
        <v>26.9</v>
      </c>
      <c r="Q460">
        <v>26.9</v>
      </c>
      <c r="S460">
        <v>165</v>
      </c>
      <c r="T460">
        <v>1.92</v>
      </c>
      <c r="V460">
        <v>4.8899999999999997</v>
      </c>
      <c r="W460">
        <v>2.8</v>
      </c>
      <c r="X460">
        <v>0.88</v>
      </c>
      <c r="AA460">
        <v>16.8</v>
      </c>
      <c r="AB460">
        <v>4.1100000000000003</v>
      </c>
      <c r="AD460">
        <v>3.04</v>
      </c>
      <c r="AF460">
        <v>0.89</v>
      </c>
      <c r="AI460">
        <v>14.2</v>
      </c>
      <c r="AK460">
        <v>0.39</v>
      </c>
      <c r="AQ460">
        <v>5.16</v>
      </c>
      <c r="AR460">
        <v>16.600000000000001</v>
      </c>
      <c r="AW460">
        <v>3.84</v>
      </c>
      <c r="AX460">
        <v>3.84</v>
      </c>
      <c r="AY460">
        <v>40</v>
      </c>
      <c r="BC460">
        <v>53.3</v>
      </c>
      <c r="BE460">
        <v>3.76</v>
      </c>
      <c r="BF460">
        <v>1.2</v>
      </c>
      <c r="BG460">
        <v>119</v>
      </c>
      <c r="BH460">
        <v>0.3</v>
      </c>
      <c r="BI460">
        <v>0.75</v>
      </c>
      <c r="BJ460">
        <v>0.75</v>
      </c>
      <c r="BL460">
        <v>3.61</v>
      </c>
      <c r="BM460">
        <v>0.42</v>
      </c>
      <c r="BO460">
        <v>0.4</v>
      </c>
      <c r="BP460">
        <v>0.95</v>
      </c>
      <c r="BQ460">
        <v>0.95</v>
      </c>
      <c r="BR460">
        <v>0.95</v>
      </c>
      <c r="BS460">
        <v>288</v>
      </c>
      <c r="BT460">
        <v>8.1</v>
      </c>
      <c r="BU460">
        <v>25.4</v>
      </c>
      <c r="BV460">
        <v>2.48</v>
      </c>
      <c r="BX460">
        <v>105</v>
      </c>
    </row>
    <row r="461" spans="1:76" x14ac:dyDescent="0.25">
      <c r="A461" t="s">
        <v>575</v>
      </c>
      <c r="B461" t="s">
        <v>119</v>
      </c>
      <c r="C461" t="s">
        <v>230</v>
      </c>
      <c r="D461" t="s">
        <v>231</v>
      </c>
      <c r="E461" s="61">
        <v>45469</v>
      </c>
      <c r="F461" s="61">
        <v>45499</v>
      </c>
      <c r="K461">
        <v>124</v>
      </c>
      <c r="P461">
        <v>21.1</v>
      </c>
      <c r="Q461">
        <v>21.1</v>
      </c>
      <c r="S461">
        <v>26</v>
      </c>
      <c r="T461">
        <v>2.36</v>
      </c>
      <c r="V461">
        <v>1.66</v>
      </c>
      <c r="W461">
        <v>1.24</v>
      </c>
      <c r="X461">
        <v>0.39</v>
      </c>
      <c r="AA461">
        <v>31</v>
      </c>
      <c r="AB461">
        <v>1.68</v>
      </c>
      <c r="AD461">
        <v>5.91</v>
      </c>
      <c r="AF461">
        <v>0.42</v>
      </c>
      <c r="AI461">
        <v>7.2</v>
      </c>
      <c r="AK461">
        <v>0.15</v>
      </c>
      <c r="AQ461">
        <v>10</v>
      </c>
      <c r="AR461">
        <v>6.9</v>
      </c>
      <c r="AW461">
        <v>1.8</v>
      </c>
      <c r="AX461">
        <v>1.8</v>
      </c>
      <c r="AY461">
        <v>16.7</v>
      </c>
      <c r="BC461">
        <v>69.400000000000006</v>
      </c>
      <c r="BE461">
        <v>1.39</v>
      </c>
      <c r="BF461">
        <v>1.7</v>
      </c>
      <c r="BG461">
        <v>15.6</v>
      </c>
      <c r="BH461">
        <v>0.7</v>
      </c>
      <c r="BI461">
        <v>0.33</v>
      </c>
      <c r="BJ461">
        <v>0.33</v>
      </c>
      <c r="BL461">
        <v>8.93</v>
      </c>
      <c r="BM461">
        <v>0.79</v>
      </c>
      <c r="BO461">
        <v>0.16</v>
      </c>
      <c r="BP461">
        <v>2.33</v>
      </c>
      <c r="BQ461">
        <v>2.33</v>
      </c>
      <c r="BR461">
        <v>2.33</v>
      </c>
      <c r="BS461">
        <v>420</v>
      </c>
      <c r="BT461">
        <v>1.6</v>
      </c>
      <c r="BU461">
        <v>10</v>
      </c>
      <c r="BV461">
        <v>1.1599999999999999</v>
      </c>
      <c r="BX461">
        <v>214</v>
      </c>
    </row>
    <row r="462" spans="1:76" x14ac:dyDescent="0.25">
      <c r="A462" t="s">
        <v>576</v>
      </c>
      <c r="B462" t="s">
        <v>119</v>
      </c>
      <c r="C462" t="s">
        <v>230</v>
      </c>
      <c r="D462" t="s">
        <v>231</v>
      </c>
      <c r="E462" s="61">
        <v>45469</v>
      </c>
      <c r="F462" s="61">
        <v>45499</v>
      </c>
      <c r="K462">
        <v>268</v>
      </c>
      <c r="P462">
        <v>271</v>
      </c>
      <c r="Q462">
        <v>271</v>
      </c>
      <c r="S462">
        <v>12</v>
      </c>
      <c r="T462">
        <v>1.68</v>
      </c>
      <c r="V462">
        <v>3.47</v>
      </c>
      <c r="W462">
        <v>2.17</v>
      </c>
      <c r="X462">
        <v>0.93</v>
      </c>
      <c r="AA462">
        <v>25.6</v>
      </c>
      <c r="AB462">
        <v>3.29</v>
      </c>
      <c r="AD462">
        <v>4.29</v>
      </c>
      <c r="AF462">
        <v>0.82</v>
      </c>
      <c r="AI462">
        <v>13.8</v>
      </c>
      <c r="AK462">
        <v>0.25</v>
      </c>
      <c r="AQ462">
        <v>7.89</v>
      </c>
      <c r="AR462">
        <v>15.4</v>
      </c>
      <c r="AW462">
        <v>3.88</v>
      </c>
      <c r="AX462">
        <v>3.88</v>
      </c>
      <c r="AY462">
        <v>35</v>
      </c>
      <c r="BC462">
        <v>61.7</v>
      </c>
      <c r="BE462">
        <v>4.2300000000000004</v>
      </c>
      <c r="BF462">
        <v>1.3</v>
      </c>
      <c r="BG462">
        <v>95.5</v>
      </c>
      <c r="BH462">
        <v>0.6</v>
      </c>
      <c r="BI462">
        <v>0.47</v>
      </c>
      <c r="BJ462">
        <v>0.47</v>
      </c>
      <c r="BL462">
        <v>5.39</v>
      </c>
      <c r="BM462">
        <v>0.65</v>
      </c>
      <c r="BO462">
        <v>0.38</v>
      </c>
      <c r="BP462">
        <v>1.72</v>
      </c>
      <c r="BQ462">
        <v>1.72</v>
      </c>
      <c r="BR462">
        <v>1.72</v>
      </c>
      <c r="BS462">
        <v>341</v>
      </c>
      <c r="BT462">
        <v>2.9</v>
      </c>
      <c r="BU462">
        <v>20.8</v>
      </c>
      <c r="BV462">
        <v>2.2200000000000002</v>
      </c>
      <c r="BX462">
        <v>160</v>
      </c>
    </row>
    <row r="463" spans="1:76" x14ac:dyDescent="0.25">
      <c r="A463" t="s">
        <v>577</v>
      </c>
      <c r="B463" t="s">
        <v>119</v>
      </c>
      <c r="C463" t="s">
        <v>230</v>
      </c>
      <c r="D463" t="s">
        <v>231</v>
      </c>
      <c r="E463" s="61">
        <v>45469</v>
      </c>
      <c r="F463" s="61">
        <v>45499</v>
      </c>
      <c r="K463">
        <v>345</v>
      </c>
      <c r="P463">
        <v>725</v>
      </c>
      <c r="Q463">
        <v>725</v>
      </c>
      <c r="S463">
        <v>12</v>
      </c>
      <c r="T463">
        <v>2.14</v>
      </c>
      <c r="V463">
        <v>4.2300000000000004</v>
      </c>
      <c r="W463">
        <v>2.4900000000000002</v>
      </c>
      <c r="X463">
        <v>1.37</v>
      </c>
      <c r="AA463">
        <v>26.4</v>
      </c>
      <c r="AB463">
        <v>4.03</v>
      </c>
      <c r="AD463">
        <v>4.3600000000000003</v>
      </c>
      <c r="AF463">
        <v>0.82</v>
      </c>
      <c r="AI463">
        <v>22.2</v>
      </c>
      <c r="AK463">
        <v>0.39</v>
      </c>
      <c r="AQ463">
        <v>7.72</v>
      </c>
      <c r="AR463">
        <v>30.6</v>
      </c>
      <c r="AW463">
        <v>7.06</v>
      </c>
      <c r="AX463">
        <v>7.06</v>
      </c>
      <c r="AY463">
        <v>32.299999999999997</v>
      </c>
      <c r="BC463">
        <v>82.3</v>
      </c>
      <c r="BE463">
        <v>6.33</v>
      </c>
      <c r="BF463">
        <v>1.6</v>
      </c>
      <c r="BG463">
        <v>29.4</v>
      </c>
      <c r="BH463">
        <v>0.6</v>
      </c>
      <c r="BI463">
        <v>0.71</v>
      </c>
      <c r="BJ463">
        <v>0.71</v>
      </c>
      <c r="BL463">
        <v>6.22</v>
      </c>
      <c r="BM463">
        <v>0.67</v>
      </c>
      <c r="BO463">
        <v>0.44</v>
      </c>
      <c r="BP463">
        <v>1.71</v>
      </c>
      <c r="BQ463">
        <v>1.71</v>
      </c>
      <c r="BR463">
        <v>1.71</v>
      </c>
      <c r="BS463">
        <v>362</v>
      </c>
      <c r="BT463">
        <v>2</v>
      </c>
      <c r="BU463">
        <v>20.6</v>
      </c>
      <c r="BV463">
        <v>2.79</v>
      </c>
      <c r="BX463">
        <v>172</v>
      </c>
    </row>
    <row r="464" spans="1:76" x14ac:dyDescent="0.25">
      <c r="A464" t="s">
        <v>578</v>
      </c>
      <c r="B464" t="s">
        <v>119</v>
      </c>
      <c r="C464" t="s">
        <v>230</v>
      </c>
      <c r="D464" t="s">
        <v>231</v>
      </c>
      <c r="E464" s="61">
        <v>45469</v>
      </c>
      <c r="F464" s="61">
        <v>45499</v>
      </c>
      <c r="K464">
        <v>296</v>
      </c>
      <c r="P464">
        <v>442</v>
      </c>
      <c r="Q464">
        <v>442</v>
      </c>
      <c r="S464">
        <v>10</v>
      </c>
      <c r="T464">
        <v>2.62</v>
      </c>
      <c r="V464">
        <v>4.46</v>
      </c>
      <c r="W464">
        <v>3.09</v>
      </c>
      <c r="X464">
        <v>1.57</v>
      </c>
      <c r="AA464">
        <v>26.1</v>
      </c>
      <c r="AB464">
        <v>4.8600000000000003</v>
      </c>
      <c r="AD464">
        <v>4.6399999999999997</v>
      </c>
      <c r="AF464">
        <v>0.93</v>
      </c>
      <c r="AI464">
        <v>22.2</v>
      </c>
      <c r="AK464">
        <v>0.46</v>
      </c>
      <c r="AQ464">
        <v>8.24</v>
      </c>
      <c r="AR464">
        <v>30.7</v>
      </c>
      <c r="AW464">
        <v>7.45</v>
      </c>
      <c r="AX464">
        <v>7.45</v>
      </c>
      <c r="AY464">
        <v>35.799999999999997</v>
      </c>
      <c r="BC464">
        <v>83.8</v>
      </c>
      <c r="BE464">
        <v>6.56</v>
      </c>
      <c r="BF464">
        <v>1.7</v>
      </c>
      <c r="BG464">
        <v>25.7</v>
      </c>
      <c r="BH464">
        <v>0.6</v>
      </c>
      <c r="BI464">
        <v>0.76</v>
      </c>
      <c r="BJ464">
        <v>0.76</v>
      </c>
      <c r="BL464">
        <v>5.66</v>
      </c>
      <c r="BM464">
        <v>0.67</v>
      </c>
      <c r="BO464">
        <v>0.42</v>
      </c>
      <c r="BP464">
        <v>1.51</v>
      </c>
      <c r="BQ464">
        <v>1.51</v>
      </c>
      <c r="BR464">
        <v>1.51</v>
      </c>
      <c r="BS464">
        <v>364</v>
      </c>
      <c r="BT464">
        <v>1.3</v>
      </c>
      <c r="BU464">
        <v>23.9</v>
      </c>
      <c r="BV464">
        <v>3.21</v>
      </c>
      <c r="BX464">
        <v>167</v>
      </c>
    </row>
    <row r="465" spans="1:76" x14ac:dyDescent="0.25">
      <c r="A465" t="s">
        <v>579</v>
      </c>
      <c r="B465" t="s">
        <v>119</v>
      </c>
      <c r="C465" t="s">
        <v>230</v>
      </c>
      <c r="D465" t="s">
        <v>231</v>
      </c>
      <c r="E465" s="61">
        <v>45469</v>
      </c>
      <c r="F465" s="61">
        <v>45499</v>
      </c>
      <c r="K465">
        <v>219</v>
      </c>
      <c r="P465">
        <v>90.3</v>
      </c>
      <c r="Q465">
        <v>90.3</v>
      </c>
      <c r="S465">
        <v>12</v>
      </c>
      <c r="T465">
        <v>1.82</v>
      </c>
      <c r="V465">
        <v>4.84</v>
      </c>
      <c r="W465">
        <v>3.22</v>
      </c>
      <c r="X465">
        <v>1.22</v>
      </c>
      <c r="AA465">
        <v>24.7</v>
      </c>
      <c r="AB465">
        <v>4.83</v>
      </c>
      <c r="AD465">
        <v>4.24</v>
      </c>
      <c r="AF465">
        <v>1</v>
      </c>
      <c r="AI465">
        <v>21.4</v>
      </c>
      <c r="AK465">
        <v>0.38</v>
      </c>
      <c r="AQ465">
        <v>7.02</v>
      </c>
      <c r="AR465">
        <v>25.4</v>
      </c>
      <c r="AW465">
        <v>5.99</v>
      </c>
      <c r="AX465">
        <v>5.99</v>
      </c>
      <c r="AY465">
        <v>35.1</v>
      </c>
      <c r="BC465">
        <v>70.2</v>
      </c>
      <c r="BE465">
        <v>4.84</v>
      </c>
      <c r="BF465">
        <v>1.9</v>
      </c>
      <c r="BG465">
        <v>63.3</v>
      </c>
      <c r="BH465">
        <v>0.5</v>
      </c>
      <c r="BI465">
        <v>0.9</v>
      </c>
      <c r="BJ465">
        <v>0.9</v>
      </c>
      <c r="BL465">
        <v>5.6</v>
      </c>
      <c r="BM465">
        <v>0.59</v>
      </c>
      <c r="BO465">
        <v>0.48</v>
      </c>
      <c r="BP465">
        <v>1.59</v>
      </c>
      <c r="BQ465">
        <v>1.59</v>
      </c>
      <c r="BR465">
        <v>1.59</v>
      </c>
      <c r="BS465">
        <v>343</v>
      </c>
      <c r="BT465">
        <v>2.9</v>
      </c>
      <c r="BU465">
        <v>25.7</v>
      </c>
      <c r="BV465">
        <v>3.42</v>
      </c>
      <c r="BX465">
        <v>167</v>
      </c>
    </row>
    <row r="466" spans="1:76" x14ac:dyDescent="0.25">
      <c r="A466" t="s">
        <v>580</v>
      </c>
      <c r="B466" t="s">
        <v>119</v>
      </c>
      <c r="C466" t="s">
        <v>230</v>
      </c>
      <c r="D466" t="s">
        <v>231</v>
      </c>
      <c r="E466" s="61">
        <v>45469</v>
      </c>
      <c r="F466" s="61">
        <v>45499</v>
      </c>
      <c r="K466">
        <v>116.5</v>
      </c>
      <c r="P466">
        <v>30.7</v>
      </c>
      <c r="Q466">
        <v>30.7</v>
      </c>
      <c r="S466">
        <v>25</v>
      </c>
      <c r="T466">
        <v>1.1499999999999999</v>
      </c>
      <c r="V466">
        <v>1.01</v>
      </c>
      <c r="W466">
        <v>0.67</v>
      </c>
      <c r="X466">
        <v>0.24</v>
      </c>
      <c r="AA466">
        <v>33.6</v>
      </c>
      <c r="AB466">
        <v>1.08</v>
      </c>
      <c r="AD466">
        <v>5.71</v>
      </c>
      <c r="AF466">
        <v>0.24</v>
      </c>
      <c r="AI466">
        <v>4.4000000000000004</v>
      </c>
      <c r="AK466">
        <v>0.05</v>
      </c>
      <c r="AQ466">
        <v>9.4</v>
      </c>
      <c r="AR466">
        <v>4.7</v>
      </c>
      <c r="AW466">
        <v>1.37</v>
      </c>
      <c r="AX466">
        <v>1.37</v>
      </c>
      <c r="AY466">
        <v>9.1999999999999993</v>
      </c>
      <c r="BC466">
        <v>97.5</v>
      </c>
      <c r="BE466">
        <v>0.93</v>
      </c>
      <c r="BF466">
        <v>2.2000000000000002</v>
      </c>
      <c r="BG466">
        <v>11.6</v>
      </c>
      <c r="BH466">
        <v>0.7</v>
      </c>
      <c r="BI466">
        <v>0.18</v>
      </c>
      <c r="BJ466">
        <v>0.18</v>
      </c>
      <c r="BL466">
        <v>10.6</v>
      </c>
      <c r="BM466">
        <v>0.7</v>
      </c>
      <c r="BO466">
        <v>7.0000000000000007E-2</v>
      </c>
      <c r="BP466">
        <v>2.15</v>
      </c>
      <c r="BQ466">
        <v>2.15</v>
      </c>
      <c r="BR466">
        <v>2.15</v>
      </c>
      <c r="BS466">
        <v>475</v>
      </c>
      <c r="BT466">
        <v>1.6</v>
      </c>
      <c r="BU466">
        <v>5.8</v>
      </c>
      <c r="BV466">
        <v>0.77</v>
      </c>
      <c r="BX466">
        <v>189</v>
      </c>
    </row>
    <row r="467" spans="1:76" x14ac:dyDescent="0.25">
      <c r="A467" t="s">
        <v>581</v>
      </c>
      <c r="B467" t="s">
        <v>119</v>
      </c>
      <c r="C467" t="s">
        <v>230</v>
      </c>
      <c r="D467" t="s">
        <v>231</v>
      </c>
      <c r="E467" s="61">
        <v>45469</v>
      </c>
      <c r="F467" s="61">
        <v>45499</v>
      </c>
      <c r="K467">
        <v>115</v>
      </c>
      <c r="P467">
        <v>19.399999999999999</v>
      </c>
      <c r="Q467">
        <v>19.399999999999999</v>
      </c>
      <c r="S467">
        <v>14</v>
      </c>
      <c r="T467">
        <v>1.38</v>
      </c>
      <c r="V467">
        <v>1.1000000000000001</v>
      </c>
      <c r="W467">
        <v>0.47</v>
      </c>
      <c r="X467">
        <v>0.22</v>
      </c>
      <c r="AA467">
        <v>28</v>
      </c>
      <c r="AB467">
        <v>1.1399999999999999</v>
      </c>
      <c r="AD467">
        <v>4.2</v>
      </c>
      <c r="AF467">
        <v>0.19</v>
      </c>
      <c r="AI467">
        <v>4.2</v>
      </c>
      <c r="AK467">
        <v>0.06</v>
      </c>
      <c r="AQ467">
        <v>7.61</v>
      </c>
      <c r="AR467">
        <v>5</v>
      </c>
      <c r="AW467">
        <v>1.24</v>
      </c>
      <c r="AX467">
        <v>1.24</v>
      </c>
      <c r="AY467">
        <v>11.1</v>
      </c>
      <c r="BC467">
        <v>78.8</v>
      </c>
      <c r="BE467">
        <v>1.1200000000000001</v>
      </c>
      <c r="BF467">
        <v>1.7</v>
      </c>
      <c r="BG467">
        <v>11</v>
      </c>
      <c r="BH467">
        <v>0.6</v>
      </c>
      <c r="BI467">
        <v>0.17</v>
      </c>
      <c r="BJ467">
        <v>0.17</v>
      </c>
      <c r="BL467">
        <v>7.81</v>
      </c>
      <c r="BM467">
        <v>0.62</v>
      </c>
      <c r="BO467">
        <v>0.08</v>
      </c>
      <c r="BP467">
        <v>1.38</v>
      </c>
      <c r="BQ467">
        <v>1.38</v>
      </c>
      <c r="BR467">
        <v>1.38</v>
      </c>
      <c r="BS467">
        <v>349</v>
      </c>
      <c r="BT467">
        <v>1.1000000000000001</v>
      </c>
      <c r="BU467">
        <v>5.5</v>
      </c>
      <c r="BV467">
        <v>1.06</v>
      </c>
      <c r="BX467">
        <v>163</v>
      </c>
    </row>
    <row r="468" spans="1:76" x14ac:dyDescent="0.25">
      <c r="A468" t="s">
        <v>582</v>
      </c>
      <c r="B468" t="s">
        <v>119</v>
      </c>
      <c r="C468" t="s">
        <v>230</v>
      </c>
      <c r="D468" t="s">
        <v>231</v>
      </c>
      <c r="E468" s="61">
        <v>45469</v>
      </c>
      <c r="F468" s="61">
        <v>45499</v>
      </c>
      <c r="K468">
        <v>156</v>
      </c>
      <c r="P468">
        <v>158.5</v>
      </c>
      <c r="Q468">
        <v>158.5</v>
      </c>
      <c r="S468">
        <v>13</v>
      </c>
      <c r="T468">
        <v>2.82</v>
      </c>
      <c r="V468">
        <v>1.27</v>
      </c>
      <c r="W468">
        <v>0.95</v>
      </c>
      <c r="X468">
        <v>0.37</v>
      </c>
      <c r="AA468">
        <v>26.5</v>
      </c>
      <c r="AB468">
        <v>1.1200000000000001</v>
      </c>
      <c r="AD468">
        <v>4.6500000000000004</v>
      </c>
      <c r="AF468">
        <v>0.3</v>
      </c>
      <c r="AI468">
        <v>4</v>
      </c>
      <c r="AK468">
        <v>0.08</v>
      </c>
      <c r="AQ468">
        <v>7.99</v>
      </c>
      <c r="AR468">
        <v>6.5</v>
      </c>
      <c r="AW468">
        <v>1.36</v>
      </c>
      <c r="AX468">
        <v>1.36</v>
      </c>
      <c r="AY468">
        <v>22.7</v>
      </c>
      <c r="BC468">
        <v>87.4</v>
      </c>
      <c r="BE468">
        <v>1.22</v>
      </c>
      <c r="BF468">
        <v>1.8</v>
      </c>
      <c r="BG468">
        <v>5.2</v>
      </c>
      <c r="BH468">
        <v>0.6</v>
      </c>
      <c r="BI468">
        <v>0.19</v>
      </c>
      <c r="BJ468">
        <v>0.19</v>
      </c>
      <c r="BL468">
        <v>6.92</v>
      </c>
      <c r="BM468">
        <v>0.64</v>
      </c>
      <c r="BO468">
        <v>0.08</v>
      </c>
      <c r="BP468">
        <v>1.82</v>
      </c>
      <c r="BQ468">
        <v>1.82</v>
      </c>
      <c r="BR468">
        <v>1.82</v>
      </c>
      <c r="BS468">
        <v>441</v>
      </c>
      <c r="BT468">
        <v>1</v>
      </c>
      <c r="BU468">
        <v>4.9000000000000004</v>
      </c>
      <c r="BV468">
        <v>0.75</v>
      </c>
      <c r="BX468">
        <v>165</v>
      </c>
    </row>
    <row r="469" spans="1:76" x14ac:dyDescent="0.25">
      <c r="A469" t="s">
        <v>583</v>
      </c>
      <c r="B469" t="s">
        <v>119</v>
      </c>
      <c r="C469" t="s">
        <v>230</v>
      </c>
      <c r="D469" t="s">
        <v>231</v>
      </c>
      <c r="E469" s="61">
        <v>45469</v>
      </c>
      <c r="F469" s="61">
        <v>45499</v>
      </c>
      <c r="K469">
        <v>178.5</v>
      </c>
      <c r="P469">
        <v>78.2</v>
      </c>
      <c r="Q469">
        <v>78.2</v>
      </c>
      <c r="S469">
        <v>14</v>
      </c>
      <c r="T469">
        <v>3.14</v>
      </c>
      <c r="V469">
        <v>2.09</v>
      </c>
      <c r="W469">
        <v>1.42</v>
      </c>
      <c r="X469">
        <v>0.54</v>
      </c>
      <c r="AA469">
        <v>29</v>
      </c>
      <c r="AB469">
        <v>1.92</v>
      </c>
      <c r="AD469">
        <v>5.26</v>
      </c>
      <c r="AF469">
        <v>0.43</v>
      </c>
      <c r="AI469">
        <v>7.7</v>
      </c>
      <c r="AK469">
        <v>0.32</v>
      </c>
      <c r="AQ469">
        <v>8.33</v>
      </c>
      <c r="AR469">
        <v>9.3000000000000007</v>
      </c>
      <c r="AW469">
        <v>2.5</v>
      </c>
      <c r="AX469">
        <v>2.5</v>
      </c>
      <c r="AY469">
        <v>37.1</v>
      </c>
      <c r="BC469">
        <v>91.3</v>
      </c>
      <c r="BE469">
        <v>2.08</v>
      </c>
      <c r="BF469">
        <v>2.2999999999999998</v>
      </c>
      <c r="BG469">
        <v>4.2</v>
      </c>
      <c r="BH469">
        <v>0.6</v>
      </c>
      <c r="BI469">
        <v>0.35</v>
      </c>
      <c r="BJ469">
        <v>0.35</v>
      </c>
      <c r="BL469">
        <v>6.58</v>
      </c>
      <c r="BM469">
        <v>0.72</v>
      </c>
      <c r="BO469">
        <v>0.21</v>
      </c>
      <c r="BP469">
        <v>2.0099999999999998</v>
      </c>
      <c r="BQ469">
        <v>2.0099999999999998</v>
      </c>
      <c r="BR469">
        <v>2.0099999999999998</v>
      </c>
      <c r="BS469">
        <v>515</v>
      </c>
      <c r="BT469">
        <v>1.2</v>
      </c>
      <c r="BU469">
        <v>8.6999999999999993</v>
      </c>
      <c r="BV469">
        <v>1.8</v>
      </c>
      <c r="BX469">
        <v>186</v>
      </c>
    </row>
    <row r="470" spans="1:76" x14ac:dyDescent="0.25">
      <c r="A470" t="s">
        <v>584</v>
      </c>
      <c r="B470" t="s">
        <v>119</v>
      </c>
      <c r="C470" t="s">
        <v>230</v>
      </c>
      <c r="D470" t="s">
        <v>231</v>
      </c>
      <c r="E470" s="61">
        <v>45469</v>
      </c>
      <c r="F470" s="61">
        <v>45499</v>
      </c>
      <c r="K470">
        <v>204</v>
      </c>
      <c r="P470">
        <v>93</v>
      </c>
      <c r="Q470">
        <v>93</v>
      </c>
      <c r="S470">
        <v>16</v>
      </c>
      <c r="T470">
        <v>1.89</v>
      </c>
      <c r="V470">
        <v>3.68</v>
      </c>
      <c r="W470">
        <v>2.33</v>
      </c>
      <c r="X470">
        <v>0.88</v>
      </c>
      <c r="AA470">
        <v>28.8</v>
      </c>
      <c r="AB470">
        <v>3</v>
      </c>
      <c r="AD470">
        <v>4.66</v>
      </c>
      <c r="AF470">
        <v>0.7</v>
      </c>
      <c r="AI470">
        <v>15.4</v>
      </c>
      <c r="AK470">
        <v>0.33</v>
      </c>
      <c r="AQ470">
        <v>8.2100000000000009</v>
      </c>
      <c r="AR470">
        <v>18.2</v>
      </c>
      <c r="AW470">
        <v>4.43</v>
      </c>
      <c r="AX470">
        <v>4.43</v>
      </c>
      <c r="AY470">
        <v>21.7</v>
      </c>
      <c r="BC470">
        <v>82.6</v>
      </c>
      <c r="BE470">
        <v>3.83</v>
      </c>
      <c r="BF470">
        <v>1.5</v>
      </c>
      <c r="BG470">
        <v>4.2</v>
      </c>
      <c r="BH470">
        <v>0.6</v>
      </c>
      <c r="BI470">
        <v>0.62</v>
      </c>
      <c r="BJ470">
        <v>0.62</v>
      </c>
      <c r="BL470">
        <v>5.83</v>
      </c>
      <c r="BM470">
        <v>0.68</v>
      </c>
      <c r="BO470">
        <v>0.42</v>
      </c>
      <c r="BP470">
        <v>1.88</v>
      </c>
      <c r="BQ470">
        <v>1.88</v>
      </c>
      <c r="BR470">
        <v>1.88</v>
      </c>
      <c r="BS470">
        <v>431</v>
      </c>
      <c r="BT470">
        <v>1.3</v>
      </c>
      <c r="BU470">
        <v>14.8</v>
      </c>
      <c r="BV470">
        <v>2.86</v>
      </c>
      <c r="BX470">
        <v>172</v>
      </c>
    </row>
    <row r="471" spans="1:76" x14ac:dyDescent="0.25">
      <c r="A471" t="s">
        <v>585</v>
      </c>
      <c r="B471" t="s">
        <v>119</v>
      </c>
      <c r="C471" t="s">
        <v>230</v>
      </c>
      <c r="D471" t="s">
        <v>231</v>
      </c>
      <c r="E471" s="61">
        <v>45469</v>
      </c>
      <c r="F471" s="61">
        <v>45499</v>
      </c>
      <c r="K471">
        <v>191</v>
      </c>
      <c r="P471">
        <v>36.5</v>
      </c>
      <c r="Q471">
        <v>36.5</v>
      </c>
      <c r="S471">
        <v>20</v>
      </c>
      <c r="T471">
        <v>1.4</v>
      </c>
      <c r="V471">
        <v>3.8</v>
      </c>
      <c r="W471">
        <v>2.75</v>
      </c>
      <c r="X471">
        <v>1.1000000000000001</v>
      </c>
      <c r="AA471">
        <v>29.4</v>
      </c>
      <c r="AB471">
        <v>3.89</v>
      </c>
      <c r="AD471">
        <v>5.13</v>
      </c>
      <c r="AF471">
        <v>0.87</v>
      </c>
      <c r="AI471">
        <v>17.399999999999999</v>
      </c>
      <c r="AK471">
        <v>0.45</v>
      </c>
      <c r="AQ471">
        <v>8.8800000000000008</v>
      </c>
      <c r="AR471">
        <v>20.3</v>
      </c>
      <c r="AW471">
        <v>4.8499999999999996</v>
      </c>
      <c r="AX471">
        <v>4.8499999999999996</v>
      </c>
      <c r="AY471">
        <v>29.1</v>
      </c>
      <c r="BC471">
        <v>72.2</v>
      </c>
      <c r="BE471">
        <v>3.83</v>
      </c>
      <c r="BF471">
        <v>1.7</v>
      </c>
      <c r="BG471">
        <v>67.8</v>
      </c>
      <c r="BH471">
        <v>0.6</v>
      </c>
      <c r="BI471">
        <v>0.71</v>
      </c>
      <c r="BJ471">
        <v>0.71</v>
      </c>
      <c r="BL471">
        <v>6.27</v>
      </c>
      <c r="BM471">
        <v>0.8</v>
      </c>
      <c r="BO471">
        <v>0.39</v>
      </c>
      <c r="BP471">
        <v>1.95</v>
      </c>
      <c r="BQ471">
        <v>1.95</v>
      </c>
      <c r="BR471">
        <v>1.95</v>
      </c>
      <c r="BS471">
        <v>472</v>
      </c>
      <c r="BT471">
        <v>5.0999999999999996</v>
      </c>
      <c r="BU471">
        <v>23.1</v>
      </c>
      <c r="BV471">
        <v>2.95</v>
      </c>
      <c r="BX471">
        <v>183</v>
      </c>
    </row>
    <row r="472" spans="1:76" x14ac:dyDescent="0.25">
      <c r="A472" t="s">
        <v>586</v>
      </c>
      <c r="B472" t="s">
        <v>119</v>
      </c>
      <c r="C472" t="s">
        <v>230</v>
      </c>
      <c r="D472" t="s">
        <v>231</v>
      </c>
      <c r="E472" s="61">
        <v>45469</v>
      </c>
      <c r="F472" s="61">
        <v>45499</v>
      </c>
      <c r="K472">
        <v>251</v>
      </c>
      <c r="P472">
        <v>75.599999999999994</v>
      </c>
      <c r="Q472">
        <v>75.599999999999994</v>
      </c>
      <c r="S472">
        <v>16</v>
      </c>
      <c r="T472">
        <v>1.45</v>
      </c>
      <c r="V472">
        <v>6.53</v>
      </c>
      <c r="W472">
        <v>4.5199999999999996</v>
      </c>
      <c r="X472">
        <v>2.2999999999999998</v>
      </c>
      <c r="AA472">
        <v>27.4</v>
      </c>
      <c r="AB472">
        <v>7.98</v>
      </c>
      <c r="AD472">
        <v>4.93</v>
      </c>
      <c r="AF472">
        <v>1.42</v>
      </c>
      <c r="AI472">
        <v>36.299999999999997</v>
      </c>
      <c r="AK472">
        <v>0.7</v>
      </c>
      <c r="AQ472">
        <v>8.07</v>
      </c>
      <c r="AR472">
        <v>43.8</v>
      </c>
      <c r="AW472">
        <v>10.45</v>
      </c>
      <c r="AX472">
        <v>10.45</v>
      </c>
      <c r="AY472">
        <v>36.6</v>
      </c>
      <c r="BC472">
        <v>67.7</v>
      </c>
      <c r="BE472">
        <v>7.86</v>
      </c>
      <c r="BF472">
        <v>2.1</v>
      </c>
      <c r="BG472">
        <v>68.7</v>
      </c>
      <c r="BH472">
        <v>0.6</v>
      </c>
      <c r="BI472">
        <v>1.26</v>
      </c>
      <c r="BJ472">
        <v>1.26</v>
      </c>
      <c r="BL472">
        <v>5.75</v>
      </c>
      <c r="BM472">
        <v>0.73</v>
      </c>
      <c r="BO472">
        <v>0.76</v>
      </c>
      <c r="BP472">
        <v>1.7</v>
      </c>
      <c r="BQ472">
        <v>1.7</v>
      </c>
      <c r="BR472">
        <v>1.7</v>
      </c>
      <c r="BS472">
        <v>417</v>
      </c>
      <c r="BT472">
        <v>3.5</v>
      </c>
      <c r="BU472">
        <v>39.4</v>
      </c>
      <c r="BV472">
        <v>4.22</v>
      </c>
      <c r="BX472">
        <v>172</v>
      </c>
    </row>
    <row r="473" spans="1:76" x14ac:dyDescent="0.25">
      <c r="A473" t="s">
        <v>587</v>
      </c>
      <c r="B473" t="s">
        <v>119</v>
      </c>
      <c r="C473" t="s">
        <v>232</v>
      </c>
      <c r="D473" t="s">
        <v>233</v>
      </c>
      <c r="E473" s="61">
        <v>45476</v>
      </c>
      <c r="F473" s="61">
        <v>45497</v>
      </c>
      <c r="K473">
        <v>87.6</v>
      </c>
      <c r="P473">
        <v>21.8</v>
      </c>
      <c r="Q473">
        <v>21.8</v>
      </c>
      <c r="S473">
        <v>24</v>
      </c>
      <c r="T473">
        <v>1.23</v>
      </c>
      <c r="V473">
        <v>0.96</v>
      </c>
      <c r="W473">
        <v>0.69</v>
      </c>
      <c r="X473">
        <v>0.32</v>
      </c>
      <c r="AA473">
        <v>30.2</v>
      </c>
      <c r="AB473">
        <v>1.48</v>
      </c>
      <c r="AD473">
        <v>4.0199999999999996</v>
      </c>
      <c r="AF473">
        <v>0.28999999999999998</v>
      </c>
      <c r="AI473">
        <v>6.1</v>
      </c>
      <c r="AK473">
        <v>0.16</v>
      </c>
      <c r="AQ473">
        <v>8.06</v>
      </c>
      <c r="AR473">
        <v>6.2</v>
      </c>
      <c r="AW473">
        <v>1.66</v>
      </c>
      <c r="AX473">
        <v>1.66</v>
      </c>
      <c r="AY473">
        <v>10.8</v>
      </c>
      <c r="BC473">
        <v>85.8</v>
      </c>
      <c r="BE473">
        <v>1.23</v>
      </c>
      <c r="BF473">
        <v>1.9</v>
      </c>
      <c r="BG473">
        <v>7.2</v>
      </c>
      <c r="BH473">
        <v>0.7</v>
      </c>
      <c r="BI473">
        <v>0.2</v>
      </c>
      <c r="BJ473">
        <v>0.2</v>
      </c>
      <c r="BL473">
        <v>7.18</v>
      </c>
      <c r="BM473">
        <v>0.65</v>
      </c>
      <c r="BO473">
        <v>0.13</v>
      </c>
      <c r="BP473">
        <v>1.84</v>
      </c>
      <c r="BQ473">
        <v>1.84</v>
      </c>
      <c r="BR473">
        <v>1.84</v>
      </c>
      <c r="BS473">
        <v>379</v>
      </c>
      <c r="BT473">
        <v>1.6</v>
      </c>
      <c r="BU473">
        <v>5.8</v>
      </c>
      <c r="BV473">
        <v>0.71</v>
      </c>
      <c r="BX473">
        <v>152</v>
      </c>
    </row>
    <row r="474" spans="1:76" x14ac:dyDescent="0.25">
      <c r="A474" t="s">
        <v>588</v>
      </c>
      <c r="B474" t="s">
        <v>119</v>
      </c>
      <c r="C474" t="s">
        <v>232</v>
      </c>
      <c r="D474" t="s">
        <v>233</v>
      </c>
      <c r="E474" s="61">
        <v>45476</v>
      </c>
      <c r="F474" s="61">
        <v>45497</v>
      </c>
      <c r="K474">
        <v>427</v>
      </c>
      <c r="P474">
        <v>162</v>
      </c>
      <c r="Q474">
        <v>162</v>
      </c>
      <c r="S474">
        <v>18</v>
      </c>
      <c r="T474">
        <v>3.5</v>
      </c>
      <c r="V474">
        <v>1.17</v>
      </c>
      <c r="W474">
        <v>0.64</v>
      </c>
      <c r="X474">
        <v>0.42</v>
      </c>
      <c r="AA474">
        <v>26.7</v>
      </c>
      <c r="AB474">
        <v>1.19</v>
      </c>
      <c r="AD474">
        <v>3.95</v>
      </c>
      <c r="AF474">
        <v>0.26</v>
      </c>
      <c r="AI474">
        <v>5.5</v>
      </c>
      <c r="AK474">
        <v>0.18</v>
      </c>
      <c r="AQ474">
        <v>7.06</v>
      </c>
      <c r="AR474">
        <v>6.8</v>
      </c>
      <c r="AW474">
        <v>1.56</v>
      </c>
      <c r="AX474">
        <v>1.56</v>
      </c>
      <c r="AY474">
        <v>31.8</v>
      </c>
      <c r="BC474">
        <v>77.5</v>
      </c>
      <c r="BE474">
        <v>1.24</v>
      </c>
      <c r="BF474">
        <v>1.4</v>
      </c>
      <c r="BG474">
        <v>3.1</v>
      </c>
      <c r="BH474">
        <v>0.6</v>
      </c>
      <c r="BI474">
        <v>0.21</v>
      </c>
      <c r="BJ474">
        <v>0.21</v>
      </c>
      <c r="BL474">
        <v>5.5</v>
      </c>
      <c r="BM474">
        <v>0.6</v>
      </c>
      <c r="BO474">
        <v>0.1</v>
      </c>
      <c r="BP474">
        <v>1.65</v>
      </c>
      <c r="BQ474">
        <v>1.65</v>
      </c>
      <c r="BR474">
        <v>1.65</v>
      </c>
      <c r="BS474">
        <v>343</v>
      </c>
      <c r="BT474">
        <v>1.2</v>
      </c>
      <c r="BU474">
        <v>5.9</v>
      </c>
      <c r="BV474">
        <v>0.92</v>
      </c>
      <c r="BX474">
        <v>140</v>
      </c>
    </row>
    <row r="475" spans="1:76" x14ac:dyDescent="0.25">
      <c r="A475" t="s">
        <v>589</v>
      </c>
      <c r="B475" t="s">
        <v>119</v>
      </c>
      <c r="C475" t="s">
        <v>232</v>
      </c>
      <c r="D475" t="s">
        <v>233</v>
      </c>
      <c r="E475" s="61">
        <v>45476</v>
      </c>
      <c r="F475" s="61">
        <v>45497</v>
      </c>
      <c r="K475">
        <v>1260</v>
      </c>
      <c r="P475">
        <v>662</v>
      </c>
      <c r="Q475">
        <v>662</v>
      </c>
      <c r="S475">
        <v>19</v>
      </c>
      <c r="T475">
        <v>5.84</v>
      </c>
      <c r="V475">
        <v>2.85</v>
      </c>
      <c r="W475">
        <v>1.58</v>
      </c>
      <c r="X475">
        <v>0.72</v>
      </c>
      <c r="AA475">
        <v>29.9</v>
      </c>
      <c r="AB475">
        <v>2.61</v>
      </c>
      <c r="AD475">
        <v>4.6399999999999997</v>
      </c>
      <c r="AF475">
        <v>0.59</v>
      </c>
      <c r="AI475">
        <v>10</v>
      </c>
      <c r="AK475">
        <v>0.25</v>
      </c>
      <c r="AQ475">
        <v>7.82</v>
      </c>
      <c r="AR475">
        <v>11.7</v>
      </c>
      <c r="AW475">
        <v>3.12</v>
      </c>
      <c r="AX475">
        <v>3.12</v>
      </c>
      <c r="AY475">
        <v>66.8</v>
      </c>
      <c r="BC475">
        <v>84.6</v>
      </c>
      <c r="BE475">
        <v>3.21</v>
      </c>
      <c r="BF475">
        <v>1.3</v>
      </c>
      <c r="BG475">
        <v>4.5999999999999996</v>
      </c>
      <c r="BH475">
        <v>0.5</v>
      </c>
      <c r="BI475">
        <v>0.47</v>
      </c>
      <c r="BJ475">
        <v>0.47</v>
      </c>
      <c r="BL475">
        <v>5.97</v>
      </c>
      <c r="BM475">
        <v>0.7</v>
      </c>
      <c r="BO475">
        <v>0.32</v>
      </c>
      <c r="BP475">
        <v>1.88</v>
      </c>
      <c r="BQ475">
        <v>1.88</v>
      </c>
      <c r="BR475">
        <v>1.88</v>
      </c>
      <c r="BS475">
        <v>424</v>
      </c>
      <c r="BT475">
        <v>1.1000000000000001</v>
      </c>
      <c r="BU475">
        <v>10.1</v>
      </c>
      <c r="BV475">
        <v>1.75</v>
      </c>
      <c r="BX475">
        <v>156</v>
      </c>
    </row>
    <row r="476" spans="1:76" x14ac:dyDescent="0.25">
      <c r="A476" t="s">
        <v>590</v>
      </c>
      <c r="B476" t="s">
        <v>119</v>
      </c>
      <c r="C476" t="s">
        <v>232</v>
      </c>
      <c r="D476" t="s">
        <v>233</v>
      </c>
      <c r="E476" s="61">
        <v>45476</v>
      </c>
      <c r="F476" s="61">
        <v>45497</v>
      </c>
      <c r="K476">
        <v>703</v>
      </c>
      <c r="P476">
        <v>150</v>
      </c>
      <c r="Q476">
        <v>150</v>
      </c>
      <c r="S476">
        <v>19</v>
      </c>
      <c r="T476">
        <v>5.07</v>
      </c>
      <c r="V476">
        <v>3.51</v>
      </c>
      <c r="W476">
        <v>1.96</v>
      </c>
      <c r="X476">
        <v>1.05</v>
      </c>
      <c r="AA476">
        <v>28.8</v>
      </c>
      <c r="AB476">
        <v>3.13</v>
      </c>
      <c r="AD476">
        <v>3.7</v>
      </c>
      <c r="AF476">
        <v>0.8</v>
      </c>
      <c r="AI476">
        <v>12.6</v>
      </c>
      <c r="AK476">
        <v>0.33</v>
      </c>
      <c r="AQ476">
        <v>7.39</v>
      </c>
      <c r="AR476">
        <v>15.6</v>
      </c>
      <c r="AW476">
        <v>3.9</v>
      </c>
      <c r="AX476">
        <v>3.9</v>
      </c>
      <c r="AY476">
        <v>66</v>
      </c>
      <c r="BC476">
        <v>69.3</v>
      </c>
      <c r="BE476">
        <v>4.0999999999999996</v>
      </c>
      <c r="BF476">
        <v>1.6</v>
      </c>
      <c r="BG476">
        <v>6.5</v>
      </c>
      <c r="BH476">
        <v>0.5</v>
      </c>
      <c r="BI476">
        <v>0.51</v>
      </c>
      <c r="BJ476">
        <v>0.51</v>
      </c>
      <c r="BL476">
        <v>5.47</v>
      </c>
      <c r="BM476">
        <v>0.63</v>
      </c>
      <c r="BO476">
        <v>0.4</v>
      </c>
      <c r="BP476">
        <v>1.51</v>
      </c>
      <c r="BQ476">
        <v>1.51</v>
      </c>
      <c r="BR476">
        <v>1.51</v>
      </c>
      <c r="BS476">
        <v>386</v>
      </c>
      <c r="BT476">
        <v>1.1000000000000001</v>
      </c>
      <c r="BU476">
        <v>14.4</v>
      </c>
      <c r="BV476">
        <v>2.4</v>
      </c>
      <c r="BX476">
        <v>143</v>
      </c>
    </row>
    <row r="477" spans="1:76" x14ac:dyDescent="0.25">
      <c r="A477" t="s">
        <v>591</v>
      </c>
      <c r="B477" t="s">
        <v>119</v>
      </c>
      <c r="C477" t="s">
        <v>232</v>
      </c>
      <c r="D477" t="s">
        <v>233</v>
      </c>
      <c r="E477" s="61">
        <v>45476</v>
      </c>
      <c r="F477" s="61">
        <v>45497</v>
      </c>
      <c r="K477">
        <v>653</v>
      </c>
      <c r="P477">
        <v>139.5</v>
      </c>
      <c r="Q477">
        <v>139.5</v>
      </c>
      <c r="S477">
        <v>26</v>
      </c>
      <c r="T477">
        <v>4.1399999999999997</v>
      </c>
      <c r="V477">
        <v>5.23</v>
      </c>
      <c r="W477">
        <v>2.57</v>
      </c>
      <c r="X477">
        <v>1.49</v>
      </c>
      <c r="AA477">
        <v>28.6</v>
      </c>
      <c r="AB477">
        <v>4.67</v>
      </c>
      <c r="AD477">
        <v>4.5199999999999996</v>
      </c>
      <c r="AF477">
        <v>0.9</v>
      </c>
      <c r="AI477">
        <v>19.100000000000001</v>
      </c>
      <c r="AK477">
        <v>0.48</v>
      </c>
      <c r="AQ477">
        <v>7.82</v>
      </c>
      <c r="AR477">
        <v>21.6</v>
      </c>
      <c r="AW477">
        <v>5.73</v>
      </c>
      <c r="AX477">
        <v>5.73</v>
      </c>
      <c r="AY477">
        <v>71.599999999999994</v>
      </c>
      <c r="BC477">
        <v>73.3</v>
      </c>
      <c r="BE477">
        <v>4.68</v>
      </c>
      <c r="BF477">
        <v>1.2</v>
      </c>
      <c r="BG477">
        <v>9.6999999999999993</v>
      </c>
      <c r="BH477">
        <v>0.5</v>
      </c>
      <c r="BI477">
        <v>0.83</v>
      </c>
      <c r="BJ477">
        <v>0.83</v>
      </c>
      <c r="BL477">
        <v>5.95</v>
      </c>
      <c r="BM477">
        <v>0.66</v>
      </c>
      <c r="BO477">
        <v>0.48</v>
      </c>
      <c r="BP477">
        <v>1.67</v>
      </c>
      <c r="BQ477">
        <v>1.67</v>
      </c>
      <c r="BR477">
        <v>1.67</v>
      </c>
      <c r="BS477">
        <v>418</v>
      </c>
      <c r="BT477">
        <v>1.1000000000000001</v>
      </c>
      <c r="BU477">
        <v>19.5</v>
      </c>
      <c r="BV477">
        <v>3.39</v>
      </c>
      <c r="BX477">
        <v>150</v>
      </c>
    </row>
    <row r="478" spans="1:76" x14ac:dyDescent="0.25">
      <c r="A478" t="s">
        <v>592</v>
      </c>
      <c r="B478" t="s">
        <v>119</v>
      </c>
      <c r="C478" t="s">
        <v>232</v>
      </c>
      <c r="D478" t="s">
        <v>233</v>
      </c>
      <c r="E478" s="61">
        <v>45476</v>
      </c>
      <c r="F478" s="61">
        <v>45497</v>
      </c>
      <c r="K478">
        <v>472</v>
      </c>
      <c r="P478">
        <v>64.5</v>
      </c>
      <c r="Q478">
        <v>64.5</v>
      </c>
      <c r="S478">
        <v>20</v>
      </c>
      <c r="T478">
        <v>2.5499999999999998</v>
      </c>
      <c r="V478">
        <v>8.83</v>
      </c>
      <c r="W478">
        <v>5.04</v>
      </c>
      <c r="X478">
        <v>2.38</v>
      </c>
      <c r="AA478">
        <v>28.2</v>
      </c>
      <c r="AB478">
        <v>8.0399999999999991</v>
      </c>
      <c r="AD478">
        <v>3.4</v>
      </c>
      <c r="AF478">
        <v>1.67</v>
      </c>
      <c r="AI478">
        <v>31.5</v>
      </c>
      <c r="AK478">
        <v>0.78</v>
      </c>
      <c r="AQ478">
        <v>6.61</v>
      </c>
      <c r="AR478">
        <v>40.200000000000003</v>
      </c>
      <c r="AW478">
        <v>9.98</v>
      </c>
      <c r="AX478">
        <v>9.98</v>
      </c>
      <c r="AY478">
        <v>69.5</v>
      </c>
      <c r="BC478">
        <v>56</v>
      </c>
      <c r="BE478">
        <v>9.25</v>
      </c>
      <c r="BF478">
        <v>1.3</v>
      </c>
      <c r="BG478">
        <v>17.8</v>
      </c>
      <c r="BH478">
        <v>0.4</v>
      </c>
      <c r="BI478">
        <v>1.4</v>
      </c>
      <c r="BJ478">
        <v>1.4</v>
      </c>
      <c r="BL478">
        <v>5.14</v>
      </c>
      <c r="BM478">
        <v>0.6</v>
      </c>
      <c r="BO478">
        <v>0.77</v>
      </c>
      <c r="BP478">
        <v>1.56</v>
      </c>
      <c r="BQ478">
        <v>1.56</v>
      </c>
      <c r="BR478">
        <v>1.56</v>
      </c>
      <c r="BS478">
        <v>340</v>
      </c>
      <c r="BT478">
        <v>1.1000000000000001</v>
      </c>
      <c r="BU478">
        <v>34.6</v>
      </c>
      <c r="BV478">
        <v>5.0999999999999996</v>
      </c>
      <c r="BX478">
        <v>135</v>
      </c>
    </row>
    <row r="479" spans="1:76" x14ac:dyDescent="0.25">
      <c r="A479" t="s">
        <v>593</v>
      </c>
      <c r="B479" t="s">
        <v>119</v>
      </c>
      <c r="C479" t="s">
        <v>232</v>
      </c>
      <c r="D479" t="s">
        <v>233</v>
      </c>
      <c r="E479" s="61">
        <v>45476</v>
      </c>
      <c r="F479" s="61">
        <v>45497</v>
      </c>
      <c r="K479">
        <v>356</v>
      </c>
      <c r="P479">
        <v>48.9</v>
      </c>
      <c r="Q479">
        <v>48.9</v>
      </c>
      <c r="S479">
        <v>18</v>
      </c>
      <c r="T479">
        <v>2.46</v>
      </c>
      <c r="V479">
        <v>8.7200000000000006</v>
      </c>
      <c r="W479">
        <v>5.34</v>
      </c>
      <c r="X479">
        <v>2.4500000000000002</v>
      </c>
      <c r="AA479">
        <v>24.6</v>
      </c>
      <c r="AB479">
        <v>8.6300000000000008</v>
      </c>
      <c r="AD479">
        <v>3.53</v>
      </c>
      <c r="AF479">
        <v>1.97</v>
      </c>
      <c r="AI479">
        <v>32.200000000000003</v>
      </c>
      <c r="AK479">
        <v>0.68</v>
      </c>
      <c r="AQ479">
        <v>6.48</v>
      </c>
      <c r="AR479">
        <v>37.4</v>
      </c>
      <c r="AW479">
        <v>9.8699999999999992</v>
      </c>
      <c r="AX479">
        <v>9.8699999999999992</v>
      </c>
      <c r="AY479">
        <v>57.7</v>
      </c>
      <c r="BC479">
        <v>54.8</v>
      </c>
      <c r="BE479">
        <v>9.48</v>
      </c>
      <c r="BF479">
        <v>1.4</v>
      </c>
      <c r="BG479">
        <v>51.1</v>
      </c>
      <c r="BH479">
        <v>0.5</v>
      </c>
      <c r="BI479">
        <v>1.46</v>
      </c>
      <c r="BJ479">
        <v>1.46</v>
      </c>
      <c r="BL479">
        <v>4.67</v>
      </c>
      <c r="BM479">
        <v>0.55000000000000004</v>
      </c>
      <c r="BO479">
        <v>0.7</v>
      </c>
      <c r="BP479">
        <v>1.26</v>
      </c>
      <c r="BQ479">
        <v>1.26</v>
      </c>
      <c r="BR479">
        <v>1.26</v>
      </c>
      <c r="BS479">
        <v>313</v>
      </c>
      <c r="BT479">
        <v>6</v>
      </c>
      <c r="BU479">
        <v>41.5</v>
      </c>
      <c r="BV479">
        <v>5.42</v>
      </c>
      <c r="BX479">
        <v>129</v>
      </c>
    </row>
    <row r="480" spans="1:76" x14ac:dyDescent="0.25">
      <c r="A480" t="s">
        <v>594</v>
      </c>
      <c r="B480" t="s">
        <v>119</v>
      </c>
      <c r="C480" t="s">
        <v>232</v>
      </c>
      <c r="D480" t="s">
        <v>233</v>
      </c>
      <c r="E480" s="61">
        <v>45476</v>
      </c>
      <c r="F480" s="61">
        <v>45497</v>
      </c>
      <c r="K480">
        <v>163.5</v>
      </c>
      <c r="P480">
        <v>14.4</v>
      </c>
      <c r="Q480">
        <v>14.4</v>
      </c>
      <c r="S480">
        <v>29</v>
      </c>
      <c r="T480">
        <v>1.2</v>
      </c>
      <c r="V480">
        <v>0.92</v>
      </c>
      <c r="W480">
        <v>0.43</v>
      </c>
      <c r="X480">
        <v>0.19</v>
      </c>
      <c r="AA480">
        <v>26.4</v>
      </c>
      <c r="AB480">
        <v>0.91</v>
      </c>
      <c r="AD480">
        <v>3.62</v>
      </c>
      <c r="AF480">
        <v>0.21</v>
      </c>
      <c r="AI480">
        <v>4.3</v>
      </c>
      <c r="AK480">
        <v>0.18</v>
      </c>
      <c r="AQ480">
        <v>5.69</v>
      </c>
      <c r="AR480">
        <v>4</v>
      </c>
      <c r="AW480">
        <v>1.28</v>
      </c>
      <c r="AX480">
        <v>1.28</v>
      </c>
      <c r="AY480">
        <v>13.6</v>
      </c>
      <c r="BC480">
        <v>65.400000000000006</v>
      </c>
      <c r="BE480">
        <v>0.71</v>
      </c>
      <c r="BF480">
        <v>1.8</v>
      </c>
      <c r="BG480">
        <v>5.0999999999999996</v>
      </c>
      <c r="BH480">
        <v>0.4</v>
      </c>
      <c r="BI480">
        <v>0.14000000000000001</v>
      </c>
      <c r="BJ480">
        <v>0.14000000000000001</v>
      </c>
      <c r="BL480">
        <v>6.56</v>
      </c>
      <c r="BM480">
        <v>0.49</v>
      </c>
      <c r="BO480">
        <v>0.14000000000000001</v>
      </c>
      <c r="BP480">
        <v>1.85</v>
      </c>
      <c r="BQ480">
        <v>1.85</v>
      </c>
      <c r="BR480">
        <v>1.85</v>
      </c>
      <c r="BS480">
        <v>398</v>
      </c>
      <c r="BT480">
        <v>1.3</v>
      </c>
      <c r="BU480">
        <v>4.8</v>
      </c>
      <c r="BV480">
        <v>0.68</v>
      </c>
      <c r="BX480">
        <v>123</v>
      </c>
    </row>
    <row r="481" spans="1:76" x14ac:dyDescent="0.25">
      <c r="A481" t="s">
        <v>595</v>
      </c>
      <c r="B481" t="s">
        <v>119</v>
      </c>
      <c r="C481" t="s">
        <v>232</v>
      </c>
      <c r="D481" t="s">
        <v>233</v>
      </c>
      <c r="E481" s="61">
        <v>45476</v>
      </c>
      <c r="F481" s="61">
        <v>45497</v>
      </c>
      <c r="K481">
        <v>281</v>
      </c>
      <c r="P481">
        <v>17.3</v>
      </c>
      <c r="Q481">
        <v>17.3</v>
      </c>
      <c r="S481">
        <v>22</v>
      </c>
      <c r="T481">
        <v>1.08</v>
      </c>
      <c r="V481">
        <v>1.76</v>
      </c>
      <c r="W481">
        <v>0.88</v>
      </c>
      <c r="X481">
        <v>0.4</v>
      </c>
      <c r="AA481">
        <v>26.1</v>
      </c>
      <c r="AB481">
        <v>1.32</v>
      </c>
      <c r="AD481">
        <v>3.58</v>
      </c>
      <c r="AF481">
        <v>0.32</v>
      </c>
      <c r="AI481">
        <v>6.4</v>
      </c>
      <c r="AK481">
        <v>0.2</v>
      </c>
      <c r="AQ481">
        <v>6.63</v>
      </c>
      <c r="AR481">
        <v>7</v>
      </c>
      <c r="AW481">
        <v>1.69</v>
      </c>
      <c r="AX481">
        <v>1.69</v>
      </c>
      <c r="AY481">
        <v>7.7</v>
      </c>
      <c r="BC481">
        <v>93.6</v>
      </c>
      <c r="BE481">
        <v>1.88</v>
      </c>
      <c r="BF481">
        <v>1.1000000000000001</v>
      </c>
      <c r="BG481">
        <v>5</v>
      </c>
      <c r="BH481">
        <v>0.5</v>
      </c>
      <c r="BI481">
        <v>0.24</v>
      </c>
      <c r="BJ481">
        <v>0.24</v>
      </c>
      <c r="BL481">
        <v>6.15</v>
      </c>
      <c r="BM481">
        <v>0.55000000000000004</v>
      </c>
      <c r="BO481">
        <v>0.21</v>
      </c>
      <c r="BP481">
        <v>1.47</v>
      </c>
      <c r="BQ481">
        <v>1.47</v>
      </c>
      <c r="BR481">
        <v>1.47</v>
      </c>
      <c r="BS481">
        <v>393</v>
      </c>
      <c r="BT481">
        <v>1.3</v>
      </c>
      <c r="BU481">
        <v>7.3</v>
      </c>
      <c r="BV481">
        <v>1.5</v>
      </c>
      <c r="BX481">
        <v>127</v>
      </c>
    </row>
    <row r="482" spans="1:76" x14ac:dyDescent="0.25">
      <c r="A482" t="s">
        <v>596</v>
      </c>
      <c r="B482" t="s">
        <v>119</v>
      </c>
      <c r="C482" t="s">
        <v>232</v>
      </c>
      <c r="D482" t="s">
        <v>233</v>
      </c>
      <c r="E482" s="61">
        <v>45476</v>
      </c>
      <c r="F482" s="61">
        <v>45497</v>
      </c>
      <c r="K482">
        <v>278</v>
      </c>
      <c r="P482">
        <v>86.6</v>
      </c>
      <c r="Q482">
        <v>86.6</v>
      </c>
      <c r="S482">
        <v>43</v>
      </c>
      <c r="T482">
        <v>1.78</v>
      </c>
      <c r="V482">
        <v>3.25</v>
      </c>
      <c r="W482">
        <v>2.1800000000000002</v>
      </c>
      <c r="X482">
        <v>0.95</v>
      </c>
      <c r="AA482">
        <v>29</v>
      </c>
      <c r="AB482">
        <v>3.66</v>
      </c>
      <c r="AD482">
        <v>3.18</v>
      </c>
      <c r="AF482">
        <v>0.72</v>
      </c>
      <c r="AI482">
        <v>15.4</v>
      </c>
      <c r="AK482">
        <v>0.28000000000000003</v>
      </c>
      <c r="AQ482">
        <v>6.78</v>
      </c>
      <c r="AR482">
        <v>16.100000000000001</v>
      </c>
      <c r="AW482">
        <v>4.47</v>
      </c>
      <c r="AX482">
        <v>4.47</v>
      </c>
      <c r="AY482">
        <v>16.2</v>
      </c>
      <c r="BC482">
        <v>124.5</v>
      </c>
      <c r="BE482">
        <v>3.94</v>
      </c>
      <c r="BF482">
        <v>1.6</v>
      </c>
      <c r="BG482">
        <v>14.2</v>
      </c>
      <c r="BH482">
        <v>0.5</v>
      </c>
      <c r="BI482">
        <v>0.52</v>
      </c>
      <c r="BJ482">
        <v>0.52</v>
      </c>
      <c r="BL482">
        <v>6.54</v>
      </c>
      <c r="BM482">
        <v>0.68</v>
      </c>
      <c r="BO482">
        <v>0.35</v>
      </c>
      <c r="BP482">
        <v>2.39</v>
      </c>
      <c r="BQ482">
        <v>2.39</v>
      </c>
      <c r="BR482">
        <v>2.39</v>
      </c>
      <c r="BS482">
        <v>495</v>
      </c>
      <c r="BT482">
        <v>1.6</v>
      </c>
      <c r="BU482">
        <v>17</v>
      </c>
      <c r="BV482">
        <v>2.35</v>
      </c>
      <c r="BX482">
        <v>131</v>
      </c>
    </row>
    <row r="483" spans="1:76" x14ac:dyDescent="0.25">
      <c r="A483" t="s">
        <v>597</v>
      </c>
      <c r="B483" t="s">
        <v>119</v>
      </c>
      <c r="C483" t="s">
        <v>232</v>
      </c>
      <c r="D483" t="s">
        <v>233</v>
      </c>
      <c r="E483" s="61">
        <v>45476</v>
      </c>
      <c r="F483" s="61">
        <v>45497</v>
      </c>
      <c r="K483">
        <v>543</v>
      </c>
      <c r="P483">
        <v>556</v>
      </c>
      <c r="Q483">
        <v>556</v>
      </c>
      <c r="S483">
        <v>29</v>
      </c>
      <c r="T483">
        <v>3.76</v>
      </c>
      <c r="V483">
        <v>9.07</v>
      </c>
      <c r="W483">
        <v>5.0999999999999996</v>
      </c>
      <c r="X483">
        <v>2.1</v>
      </c>
      <c r="AA483">
        <v>25.3</v>
      </c>
      <c r="AB483">
        <v>8.08</v>
      </c>
      <c r="AD483">
        <v>3.59</v>
      </c>
      <c r="AF483">
        <v>1.7</v>
      </c>
      <c r="AI483">
        <v>36.6</v>
      </c>
      <c r="AK483">
        <v>1</v>
      </c>
      <c r="AQ483">
        <v>6.73</v>
      </c>
      <c r="AR483">
        <v>43.8</v>
      </c>
      <c r="AW483">
        <v>10.8</v>
      </c>
      <c r="AX483">
        <v>10.8</v>
      </c>
      <c r="AY483">
        <v>35</v>
      </c>
      <c r="BC483">
        <v>93.4</v>
      </c>
      <c r="BE483">
        <v>10.050000000000001</v>
      </c>
      <c r="BF483">
        <v>1.6</v>
      </c>
      <c r="BG483">
        <v>43.5</v>
      </c>
      <c r="BH483">
        <v>0.5</v>
      </c>
      <c r="BI483">
        <v>1.29</v>
      </c>
      <c r="BJ483">
        <v>1.29</v>
      </c>
      <c r="BL483">
        <v>5.38</v>
      </c>
      <c r="BM483">
        <v>0.6</v>
      </c>
      <c r="BO483">
        <v>0.81</v>
      </c>
      <c r="BP483">
        <v>1.58</v>
      </c>
      <c r="BQ483">
        <v>1.58</v>
      </c>
      <c r="BR483">
        <v>1.58</v>
      </c>
      <c r="BS483">
        <v>428</v>
      </c>
      <c r="BT483">
        <v>2.1</v>
      </c>
      <c r="BU483">
        <v>40.1</v>
      </c>
      <c r="BV483">
        <v>6.2</v>
      </c>
      <c r="BX483">
        <v>136</v>
      </c>
    </row>
    <row r="484" spans="1:76" x14ac:dyDescent="0.25">
      <c r="A484" t="s">
        <v>598</v>
      </c>
      <c r="B484" t="s">
        <v>119</v>
      </c>
      <c r="C484" t="s">
        <v>232</v>
      </c>
      <c r="D484" t="s">
        <v>233</v>
      </c>
      <c r="E484" s="61">
        <v>45476</v>
      </c>
      <c r="F484" s="61">
        <v>45497</v>
      </c>
      <c r="K484">
        <v>423</v>
      </c>
      <c r="P484">
        <v>45.2</v>
      </c>
      <c r="Q484">
        <v>45.2</v>
      </c>
      <c r="S484">
        <v>28</v>
      </c>
      <c r="T484">
        <v>4.04</v>
      </c>
      <c r="V484">
        <v>8.84</v>
      </c>
      <c r="W484">
        <v>5.39</v>
      </c>
      <c r="X484">
        <v>2.85</v>
      </c>
      <c r="AA484">
        <v>21.8</v>
      </c>
      <c r="AB484">
        <v>9.2100000000000009</v>
      </c>
      <c r="AD484">
        <v>3.31</v>
      </c>
      <c r="AF484">
        <v>2.0699999999999998</v>
      </c>
      <c r="AI484">
        <v>40.299999999999997</v>
      </c>
      <c r="AK484">
        <v>0.87</v>
      </c>
      <c r="AQ484">
        <v>5.86</v>
      </c>
      <c r="AR484">
        <v>45.6</v>
      </c>
      <c r="AW484">
        <v>11.2</v>
      </c>
      <c r="AX484">
        <v>11.2</v>
      </c>
      <c r="AY484">
        <v>48.4</v>
      </c>
      <c r="BC484">
        <v>65.3</v>
      </c>
      <c r="BE484">
        <v>9.5299999999999994</v>
      </c>
      <c r="BF484">
        <v>1.3</v>
      </c>
      <c r="BG484">
        <v>86.1</v>
      </c>
      <c r="BH484">
        <v>0.4</v>
      </c>
      <c r="BI484">
        <v>1.42</v>
      </c>
      <c r="BJ484">
        <v>1.42</v>
      </c>
      <c r="BL484">
        <v>4.3499999999999996</v>
      </c>
      <c r="BM484">
        <v>0.56000000000000005</v>
      </c>
      <c r="BO484">
        <v>0.81</v>
      </c>
      <c r="BP484">
        <v>1.32</v>
      </c>
      <c r="BQ484">
        <v>1.32</v>
      </c>
      <c r="BR484">
        <v>1.32</v>
      </c>
      <c r="BS484">
        <v>326</v>
      </c>
      <c r="BT484">
        <v>2.2999999999999998</v>
      </c>
      <c r="BU484">
        <v>45.5</v>
      </c>
      <c r="BV484">
        <v>5.64</v>
      </c>
      <c r="BX484">
        <v>116</v>
      </c>
    </row>
    <row r="485" spans="1:76" x14ac:dyDescent="0.25">
      <c r="A485" t="s">
        <v>599</v>
      </c>
      <c r="B485" t="s">
        <v>119</v>
      </c>
      <c r="C485" t="s">
        <v>232</v>
      </c>
      <c r="D485" t="s">
        <v>233</v>
      </c>
      <c r="E485" s="61">
        <v>45476</v>
      </c>
      <c r="F485" s="61">
        <v>45497</v>
      </c>
      <c r="K485">
        <v>353</v>
      </c>
      <c r="P485">
        <v>57.5</v>
      </c>
      <c r="Q485">
        <v>57.5</v>
      </c>
      <c r="S485">
        <v>29</v>
      </c>
      <c r="T485">
        <v>4.09</v>
      </c>
      <c r="V485">
        <v>15.4</v>
      </c>
      <c r="W485">
        <v>7.6</v>
      </c>
      <c r="X485">
        <v>5.52</v>
      </c>
      <c r="AA485">
        <v>21.2</v>
      </c>
      <c r="AB485">
        <v>16</v>
      </c>
      <c r="AD485">
        <v>2.69</v>
      </c>
      <c r="AF485">
        <v>2.91</v>
      </c>
      <c r="AI485">
        <v>78.599999999999994</v>
      </c>
      <c r="AK485">
        <v>1.4</v>
      </c>
      <c r="AQ485">
        <v>5.56</v>
      </c>
      <c r="AR485">
        <v>93.1</v>
      </c>
      <c r="AW485">
        <v>24.9</v>
      </c>
      <c r="AX485">
        <v>24.9</v>
      </c>
      <c r="AY485">
        <v>45.6</v>
      </c>
      <c r="BC485">
        <v>63.2</v>
      </c>
      <c r="BE485">
        <v>20.100000000000001</v>
      </c>
      <c r="BF485">
        <v>1.5</v>
      </c>
      <c r="BG485">
        <v>116.5</v>
      </c>
      <c r="BH485">
        <v>0.4</v>
      </c>
      <c r="BI485">
        <v>2.58</v>
      </c>
      <c r="BJ485">
        <v>2.58</v>
      </c>
      <c r="BL485">
        <v>3.96</v>
      </c>
      <c r="BM485">
        <v>0.51</v>
      </c>
      <c r="BO485">
        <v>1.19</v>
      </c>
      <c r="BP485">
        <v>1.1000000000000001</v>
      </c>
      <c r="BQ485">
        <v>1.1000000000000001</v>
      </c>
      <c r="BR485">
        <v>1.1000000000000001</v>
      </c>
      <c r="BS485">
        <v>342</v>
      </c>
      <c r="BT485">
        <v>32.5</v>
      </c>
      <c r="BU485">
        <v>61.2</v>
      </c>
      <c r="BV485">
        <v>7.92</v>
      </c>
      <c r="BX485">
        <v>111</v>
      </c>
    </row>
    <row r="486" spans="1:76" x14ac:dyDescent="0.25">
      <c r="A486" t="s">
        <v>600</v>
      </c>
      <c r="B486" t="s">
        <v>119</v>
      </c>
      <c r="C486" t="s">
        <v>232</v>
      </c>
      <c r="D486" t="s">
        <v>233</v>
      </c>
      <c r="E486" s="61">
        <v>45476</v>
      </c>
      <c r="F486" s="61">
        <v>45497</v>
      </c>
      <c r="K486">
        <v>128</v>
      </c>
      <c r="P486">
        <v>22.1</v>
      </c>
      <c r="Q486">
        <v>22.1</v>
      </c>
      <c r="S486">
        <v>35</v>
      </c>
      <c r="T486">
        <v>0.94</v>
      </c>
      <c r="V486">
        <v>0.8</v>
      </c>
      <c r="W486">
        <v>0.56999999999999995</v>
      </c>
      <c r="X486">
        <v>0.26</v>
      </c>
      <c r="AA486">
        <v>30.3</v>
      </c>
      <c r="AB486">
        <v>0.9</v>
      </c>
      <c r="AD486">
        <v>4.32</v>
      </c>
      <c r="AF486">
        <v>0.16</v>
      </c>
      <c r="AI486">
        <v>4.3</v>
      </c>
      <c r="AK486">
        <v>0.09</v>
      </c>
      <c r="AQ486">
        <v>7.27</v>
      </c>
      <c r="AR486">
        <v>3.7</v>
      </c>
      <c r="AW486">
        <v>0.75</v>
      </c>
      <c r="AX486">
        <v>0.75</v>
      </c>
      <c r="AY486">
        <v>6.9</v>
      </c>
      <c r="BC486">
        <v>70.599999999999994</v>
      </c>
      <c r="BE486">
        <v>0.59</v>
      </c>
      <c r="BF486">
        <v>1.8</v>
      </c>
      <c r="BG486">
        <v>10.199999999999999</v>
      </c>
      <c r="BH486">
        <v>0.5</v>
      </c>
      <c r="BI486">
        <v>0.13</v>
      </c>
      <c r="BJ486">
        <v>0.13</v>
      </c>
      <c r="BL486">
        <v>6.97</v>
      </c>
      <c r="BM486">
        <v>0.62</v>
      </c>
      <c r="BO486">
        <v>0.09</v>
      </c>
      <c r="BP486">
        <v>1.99</v>
      </c>
      <c r="BQ486">
        <v>1.99</v>
      </c>
      <c r="BR486">
        <v>1.99</v>
      </c>
      <c r="BS486">
        <v>416</v>
      </c>
      <c r="BT486">
        <v>1.8</v>
      </c>
      <c r="BU486">
        <v>4.7</v>
      </c>
      <c r="BV486">
        <v>0.81</v>
      </c>
      <c r="BX486">
        <v>146</v>
      </c>
    </row>
    <row r="487" spans="1:76" x14ac:dyDescent="0.25">
      <c r="A487" t="s">
        <v>601</v>
      </c>
      <c r="B487" t="s">
        <v>119</v>
      </c>
      <c r="C487" t="s">
        <v>232</v>
      </c>
      <c r="D487" t="s">
        <v>233</v>
      </c>
      <c r="E487" s="61">
        <v>45476</v>
      </c>
      <c r="F487" s="61">
        <v>45497</v>
      </c>
      <c r="K487">
        <v>183.5</v>
      </c>
      <c r="P487">
        <v>15</v>
      </c>
      <c r="Q487">
        <v>15</v>
      </c>
      <c r="S487">
        <v>36</v>
      </c>
      <c r="T487">
        <v>1.65</v>
      </c>
      <c r="V487">
        <v>0.7</v>
      </c>
      <c r="W487">
        <v>0.47</v>
      </c>
      <c r="X487">
        <v>0.18</v>
      </c>
      <c r="AA487">
        <v>25.9</v>
      </c>
      <c r="AB487">
        <v>0.44</v>
      </c>
      <c r="AD487">
        <v>3.84</v>
      </c>
      <c r="AF487">
        <v>0.16</v>
      </c>
      <c r="AI487">
        <v>3.3</v>
      </c>
      <c r="AK487">
        <v>7.0000000000000007E-2</v>
      </c>
      <c r="AQ487">
        <v>6.96</v>
      </c>
      <c r="AR487">
        <v>2.7</v>
      </c>
      <c r="AW487">
        <v>0.61</v>
      </c>
      <c r="AX487">
        <v>0.61</v>
      </c>
      <c r="AY487">
        <v>10.8</v>
      </c>
      <c r="BC487">
        <v>77.099999999999994</v>
      </c>
      <c r="BE487">
        <v>0.73</v>
      </c>
      <c r="BF487">
        <v>1.4</v>
      </c>
      <c r="BG487">
        <v>11.5</v>
      </c>
      <c r="BH487">
        <v>0.5</v>
      </c>
      <c r="BI487">
        <v>0.12</v>
      </c>
      <c r="BJ487">
        <v>0.12</v>
      </c>
      <c r="BL487">
        <v>6.44</v>
      </c>
      <c r="BM487">
        <v>0.55000000000000004</v>
      </c>
      <c r="BO487">
        <v>0.06</v>
      </c>
      <c r="BP487">
        <v>1.95</v>
      </c>
      <c r="BQ487">
        <v>1.95</v>
      </c>
      <c r="BR487">
        <v>1.95</v>
      </c>
      <c r="BS487">
        <v>477</v>
      </c>
      <c r="BT487">
        <v>1</v>
      </c>
      <c r="BU487">
        <v>3.6</v>
      </c>
      <c r="BV487">
        <v>0.55000000000000004</v>
      </c>
      <c r="BX487">
        <v>127</v>
      </c>
    </row>
    <row r="488" spans="1:76" x14ac:dyDescent="0.25">
      <c r="A488" t="s">
        <v>602</v>
      </c>
      <c r="B488" t="s">
        <v>119</v>
      </c>
      <c r="C488" t="s">
        <v>232</v>
      </c>
      <c r="D488" t="s">
        <v>233</v>
      </c>
      <c r="E488" s="61">
        <v>45476</v>
      </c>
      <c r="F488" s="61">
        <v>45497</v>
      </c>
      <c r="K488">
        <v>359</v>
      </c>
      <c r="P488">
        <v>930</v>
      </c>
      <c r="Q488">
        <v>930</v>
      </c>
      <c r="S488">
        <v>33</v>
      </c>
      <c r="T488">
        <v>2.27</v>
      </c>
      <c r="V488">
        <v>1.8</v>
      </c>
      <c r="W488">
        <v>1.1200000000000001</v>
      </c>
      <c r="X488">
        <v>0.4</v>
      </c>
      <c r="AA488">
        <v>23</v>
      </c>
      <c r="AB488">
        <v>1.62</v>
      </c>
      <c r="AD488">
        <v>2.97</v>
      </c>
      <c r="AF488">
        <v>0.41</v>
      </c>
      <c r="AI488">
        <v>8</v>
      </c>
      <c r="AK488">
        <v>0.23</v>
      </c>
      <c r="AQ488">
        <v>6.03</v>
      </c>
      <c r="AR488">
        <v>8</v>
      </c>
      <c r="AW488">
        <v>2.17</v>
      </c>
      <c r="AX488">
        <v>2.17</v>
      </c>
      <c r="AY488">
        <v>20.7</v>
      </c>
      <c r="BC488">
        <v>83.6</v>
      </c>
      <c r="BE488">
        <v>1.8</v>
      </c>
      <c r="BF488">
        <v>1.6</v>
      </c>
      <c r="BG488">
        <v>13.4</v>
      </c>
      <c r="BH488">
        <v>0.4</v>
      </c>
      <c r="BI488">
        <v>0.3</v>
      </c>
      <c r="BJ488">
        <v>0.3</v>
      </c>
      <c r="BL488">
        <v>5.3</v>
      </c>
      <c r="BM488">
        <v>0.54</v>
      </c>
      <c r="BO488">
        <v>0.17</v>
      </c>
      <c r="BP488">
        <v>1.81</v>
      </c>
      <c r="BQ488">
        <v>1.81</v>
      </c>
      <c r="BR488">
        <v>1.81</v>
      </c>
      <c r="BS488">
        <v>380</v>
      </c>
      <c r="BT488">
        <v>1.3</v>
      </c>
      <c r="BU488">
        <v>8.1</v>
      </c>
      <c r="BV488">
        <v>1.1000000000000001</v>
      </c>
      <c r="BX488">
        <v>121</v>
      </c>
    </row>
    <row r="489" spans="1:76" x14ac:dyDescent="0.25">
      <c r="A489" t="s">
        <v>603</v>
      </c>
      <c r="B489" t="s">
        <v>119</v>
      </c>
      <c r="C489" t="s">
        <v>232</v>
      </c>
      <c r="D489" t="s">
        <v>233</v>
      </c>
      <c r="E489" s="61">
        <v>45476</v>
      </c>
      <c r="F489" s="61">
        <v>45497</v>
      </c>
      <c r="K489">
        <v>80.7</v>
      </c>
      <c r="P489">
        <v>55.8</v>
      </c>
      <c r="Q489">
        <v>55.8</v>
      </c>
      <c r="S489">
        <v>17</v>
      </c>
      <c r="T489">
        <v>1.51</v>
      </c>
      <c r="V489">
        <v>2.0299999999999998</v>
      </c>
      <c r="W489">
        <v>1.22</v>
      </c>
      <c r="X489">
        <v>0.56000000000000005</v>
      </c>
      <c r="AA489">
        <v>15.2</v>
      </c>
      <c r="AB489">
        <v>1.74</v>
      </c>
      <c r="AD489">
        <v>2.06</v>
      </c>
      <c r="AF489">
        <v>0.43</v>
      </c>
      <c r="AI489">
        <v>7.9</v>
      </c>
      <c r="AK489">
        <v>0.27</v>
      </c>
      <c r="AQ489">
        <v>3.38</v>
      </c>
      <c r="AR489">
        <v>7.8</v>
      </c>
      <c r="AW489">
        <v>1.86</v>
      </c>
      <c r="AX489">
        <v>1.86</v>
      </c>
      <c r="AY489">
        <v>4</v>
      </c>
      <c r="BC489">
        <v>84.8</v>
      </c>
      <c r="BE489">
        <v>1.92</v>
      </c>
      <c r="BF489">
        <v>1.2</v>
      </c>
      <c r="BG489">
        <v>8.5</v>
      </c>
      <c r="BH489">
        <v>0.2</v>
      </c>
      <c r="BI489">
        <v>0.24</v>
      </c>
      <c r="BJ489">
        <v>0.24</v>
      </c>
      <c r="BL489">
        <v>3.42</v>
      </c>
      <c r="BM489">
        <v>0.3</v>
      </c>
      <c r="BO489">
        <v>0.24</v>
      </c>
      <c r="BP489">
        <v>1.1000000000000001</v>
      </c>
      <c r="BQ489">
        <v>1.1000000000000001</v>
      </c>
      <c r="BR489">
        <v>1.1000000000000001</v>
      </c>
      <c r="BS489">
        <v>260</v>
      </c>
      <c r="BT489">
        <v>2.4</v>
      </c>
      <c r="BU489">
        <v>9.6999999999999993</v>
      </c>
      <c r="BV489">
        <v>1.33</v>
      </c>
      <c r="BX489">
        <v>66</v>
      </c>
    </row>
    <row r="490" spans="1:76" x14ac:dyDescent="0.25">
      <c r="A490" t="s">
        <v>604</v>
      </c>
      <c r="B490" t="s">
        <v>119</v>
      </c>
      <c r="C490" t="s">
        <v>232</v>
      </c>
      <c r="D490" t="s">
        <v>233</v>
      </c>
      <c r="E490" s="61">
        <v>45476</v>
      </c>
      <c r="F490" s="61">
        <v>45497</v>
      </c>
      <c r="K490">
        <v>180</v>
      </c>
      <c r="P490">
        <v>277</v>
      </c>
      <c r="Q490">
        <v>277</v>
      </c>
      <c r="S490">
        <v>30</v>
      </c>
      <c r="T490">
        <v>0.84</v>
      </c>
      <c r="V490">
        <v>2.25</v>
      </c>
      <c r="W490">
        <v>1.4</v>
      </c>
      <c r="X490">
        <v>0.62</v>
      </c>
      <c r="AA490">
        <v>27.4</v>
      </c>
      <c r="AB490">
        <v>2.42</v>
      </c>
      <c r="AD490">
        <v>3.94</v>
      </c>
      <c r="AF490">
        <v>0.52</v>
      </c>
      <c r="AI490">
        <v>9.8000000000000007</v>
      </c>
      <c r="AK490">
        <v>0.27</v>
      </c>
      <c r="AQ490">
        <v>6.55</v>
      </c>
      <c r="AR490">
        <v>9.6</v>
      </c>
      <c r="AW490">
        <v>2.62</v>
      </c>
      <c r="AX490">
        <v>2.62</v>
      </c>
      <c r="AY490">
        <v>12.2</v>
      </c>
      <c r="BC490">
        <v>106.5</v>
      </c>
      <c r="BE490">
        <v>2.2799999999999998</v>
      </c>
      <c r="BF490">
        <v>1.2</v>
      </c>
      <c r="BG490">
        <v>32.299999999999997</v>
      </c>
      <c r="BH490">
        <v>0.5</v>
      </c>
      <c r="BI490">
        <v>0.37</v>
      </c>
      <c r="BJ490">
        <v>0.37</v>
      </c>
      <c r="BL490">
        <v>5.09</v>
      </c>
      <c r="BM490">
        <v>0.63</v>
      </c>
      <c r="BO490">
        <v>0.22</v>
      </c>
      <c r="BP490">
        <v>1.53</v>
      </c>
      <c r="BQ490">
        <v>1.53</v>
      </c>
      <c r="BR490">
        <v>1.53</v>
      </c>
      <c r="BS490">
        <v>365</v>
      </c>
      <c r="BT490">
        <v>4.0999999999999996</v>
      </c>
      <c r="BU490">
        <v>12</v>
      </c>
      <c r="BV490">
        <v>1.7</v>
      </c>
      <c r="BX490">
        <v>130</v>
      </c>
    </row>
    <row r="491" spans="1:76" x14ac:dyDescent="0.25">
      <c r="A491" t="s">
        <v>605</v>
      </c>
      <c r="B491" t="s">
        <v>119</v>
      </c>
      <c r="C491" t="s">
        <v>232</v>
      </c>
      <c r="D491" t="s">
        <v>233</v>
      </c>
      <c r="E491" s="61">
        <v>45476</v>
      </c>
      <c r="F491" s="61">
        <v>45497</v>
      </c>
      <c r="K491">
        <v>225</v>
      </c>
      <c r="P491">
        <v>33.799999999999997</v>
      </c>
      <c r="Q491">
        <v>33.799999999999997</v>
      </c>
      <c r="S491">
        <v>46</v>
      </c>
      <c r="T491">
        <v>1.18</v>
      </c>
      <c r="V491">
        <v>1.59</v>
      </c>
      <c r="W491">
        <v>0.88</v>
      </c>
      <c r="X491">
        <v>0.27</v>
      </c>
      <c r="AA491">
        <v>28.7</v>
      </c>
      <c r="AB491">
        <v>1.08</v>
      </c>
      <c r="AD491">
        <v>3.8</v>
      </c>
      <c r="AF491">
        <v>0.28999999999999998</v>
      </c>
      <c r="AI491">
        <v>4</v>
      </c>
      <c r="AK491">
        <v>0.23</v>
      </c>
      <c r="AQ491">
        <v>6.95</v>
      </c>
      <c r="AR491">
        <v>5.2</v>
      </c>
      <c r="AW491">
        <v>1.28</v>
      </c>
      <c r="AX491">
        <v>1.28</v>
      </c>
      <c r="AY491">
        <v>28.8</v>
      </c>
      <c r="BC491">
        <v>106</v>
      </c>
      <c r="BE491">
        <v>1.52</v>
      </c>
      <c r="BF491">
        <v>1.4</v>
      </c>
      <c r="BG491">
        <v>2.2000000000000002</v>
      </c>
      <c r="BH491">
        <v>0.5</v>
      </c>
      <c r="BI491">
        <v>0.25</v>
      </c>
      <c r="BJ491">
        <v>0.25</v>
      </c>
      <c r="BL491">
        <v>5.63</v>
      </c>
      <c r="BM491">
        <v>0.62</v>
      </c>
      <c r="BO491">
        <v>0.17</v>
      </c>
      <c r="BP491">
        <v>1.85</v>
      </c>
      <c r="BQ491">
        <v>1.85</v>
      </c>
      <c r="BR491">
        <v>1.85</v>
      </c>
      <c r="BS491">
        <v>408</v>
      </c>
      <c r="BT491">
        <v>1.6</v>
      </c>
      <c r="BU491">
        <v>4.5999999999999996</v>
      </c>
      <c r="BV491">
        <v>1.1399999999999999</v>
      </c>
      <c r="BX491">
        <v>139</v>
      </c>
    </row>
    <row r="492" spans="1:76" x14ac:dyDescent="0.25">
      <c r="A492" t="s">
        <v>606</v>
      </c>
      <c r="B492" t="s">
        <v>119</v>
      </c>
      <c r="C492" t="s">
        <v>232</v>
      </c>
      <c r="D492" t="s">
        <v>233</v>
      </c>
      <c r="E492" s="61">
        <v>45476</v>
      </c>
      <c r="F492" s="61">
        <v>45497</v>
      </c>
      <c r="K492">
        <v>221</v>
      </c>
      <c r="P492">
        <v>19.2</v>
      </c>
      <c r="Q492">
        <v>19.2</v>
      </c>
      <c r="S492">
        <v>50</v>
      </c>
      <c r="T492">
        <v>0.97</v>
      </c>
      <c r="V492">
        <v>2.11</v>
      </c>
      <c r="W492">
        <v>1.18</v>
      </c>
      <c r="X492">
        <v>0.52</v>
      </c>
      <c r="AA492">
        <v>27.9</v>
      </c>
      <c r="AB492">
        <v>1.71</v>
      </c>
      <c r="AD492">
        <v>3.64</v>
      </c>
      <c r="AF492">
        <v>0.42</v>
      </c>
      <c r="AI492">
        <v>6.1</v>
      </c>
      <c r="AK492">
        <v>0.35</v>
      </c>
      <c r="AQ492">
        <v>6.81</v>
      </c>
      <c r="AR492">
        <v>8.1</v>
      </c>
      <c r="AW492">
        <v>1.88</v>
      </c>
      <c r="AX492">
        <v>1.88</v>
      </c>
      <c r="AY492">
        <v>20.8</v>
      </c>
      <c r="BC492">
        <v>99.5</v>
      </c>
      <c r="BE492">
        <v>1.77</v>
      </c>
      <c r="BF492">
        <v>1.6</v>
      </c>
      <c r="BG492">
        <v>2.5</v>
      </c>
      <c r="BH492">
        <v>0.4</v>
      </c>
      <c r="BI492">
        <v>0.28000000000000003</v>
      </c>
      <c r="BJ492">
        <v>0.28000000000000003</v>
      </c>
      <c r="BL492">
        <v>5.54</v>
      </c>
      <c r="BM492">
        <v>0.61</v>
      </c>
      <c r="BO492">
        <v>0.23</v>
      </c>
      <c r="BP492">
        <v>1.54</v>
      </c>
      <c r="BQ492">
        <v>1.54</v>
      </c>
      <c r="BR492">
        <v>1.54</v>
      </c>
      <c r="BS492">
        <v>398</v>
      </c>
      <c r="BT492">
        <v>1.1000000000000001</v>
      </c>
      <c r="BU492">
        <v>8.1999999999999993</v>
      </c>
      <c r="BV492">
        <v>1.49</v>
      </c>
      <c r="BX492">
        <v>133</v>
      </c>
    </row>
    <row r="493" spans="1:76" x14ac:dyDescent="0.25">
      <c r="A493" t="s">
        <v>607</v>
      </c>
      <c r="B493" t="s">
        <v>119</v>
      </c>
      <c r="C493" t="s">
        <v>232</v>
      </c>
      <c r="D493" t="s">
        <v>233</v>
      </c>
      <c r="E493" s="61">
        <v>45476</v>
      </c>
      <c r="F493" s="61">
        <v>45497</v>
      </c>
      <c r="K493">
        <v>298</v>
      </c>
      <c r="P493">
        <v>34</v>
      </c>
      <c r="Q493">
        <v>34</v>
      </c>
      <c r="S493">
        <v>46</v>
      </c>
      <c r="T493">
        <v>1.41</v>
      </c>
      <c r="V493">
        <v>4.26</v>
      </c>
      <c r="W493">
        <v>2.84</v>
      </c>
      <c r="X493">
        <v>1.24</v>
      </c>
      <c r="AA493">
        <v>26.2</v>
      </c>
      <c r="AB493">
        <v>4.24</v>
      </c>
      <c r="AD493">
        <v>3.12</v>
      </c>
      <c r="AF493">
        <v>0.98</v>
      </c>
      <c r="AI493">
        <v>16.100000000000001</v>
      </c>
      <c r="AK493">
        <v>0.44</v>
      </c>
      <c r="AQ493">
        <v>6.38</v>
      </c>
      <c r="AR493">
        <v>18.899999999999999</v>
      </c>
      <c r="AW493">
        <v>4.93</v>
      </c>
      <c r="AX493">
        <v>4.93</v>
      </c>
      <c r="AY493">
        <v>16.2</v>
      </c>
      <c r="BC493">
        <v>84.8</v>
      </c>
      <c r="BE493">
        <v>4.3</v>
      </c>
      <c r="BF493">
        <v>1.5</v>
      </c>
      <c r="BG493">
        <v>4.5999999999999996</v>
      </c>
      <c r="BH493">
        <v>0.4</v>
      </c>
      <c r="BI493">
        <v>0.82</v>
      </c>
      <c r="BJ493">
        <v>0.82</v>
      </c>
      <c r="BL493">
        <v>4.6900000000000004</v>
      </c>
      <c r="BM493">
        <v>0.57999999999999996</v>
      </c>
      <c r="BO493">
        <v>0.45</v>
      </c>
      <c r="BP493">
        <v>1.02</v>
      </c>
      <c r="BQ493">
        <v>1.02</v>
      </c>
      <c r="BR493">
        <v>1.02</v>
      </c>
      <c r="BS493">
        <v>342</v>
      </c>
      <c r="BT493">
        <v>0.8</v>
      </c>
      <c r="BU493">
        <v>20.100000000000001</v>
      </c>
      <c r="BV493">
        <v>3.13</v>
      </c>
      <c r="BX493">
        <v>122</v>
      </c>
    </row>
    <row r="494" spans="1:76" x14ac:dyDescent="0.25">
      <c r="A494" t="s">
        <v>608</v>
      </c>
      <c r="B494" t="s">
        <v>119</v>
      </c>
      <c r="C494" t="s">
        <v>232</v>
      </c>
      <c r="D494" t="s">
        <v>233</v>
      </c>
      <c r="E494" s="61">
        <v>45476</v>
      </c>
      <c r="F494" s="61">
        <v>45497</v>
      </c>
      <c r="K494">
        <v>435</v>
      </c>
      <c r="P494">
        <v>142</v>
      </c>
      <c r="Q494">
        <v>142</v>
      </c>
      <c r="S494">
        <v>45</v>
      </c>
      <c r="T494">
        <v>1.58</v>
      </c>
      <c r="V494">
        <v>11.3</v>
      </c>
      <c r="W494">
        <v>6.6</v>
      </c>
      <c r="X494">
        <v>2.91</v>
      </c>
      <c r="AA494">
        <v>24.2</v>
      </c>
      <c r="AB494">
        <v>10.3</v>
      </c>
      <c r="AD494">
        <v>3.52</v>
      </c>
      <c r="AF494">
        <v>2.48</v>
      </c>
      <c r="AI494">
        <v>47.4</v>
      </c>
      <c r="AK494">
        <v>1</v>
      </c>
      <c r="AQ494">
        <v>5.95</v>
      </c>
      <c r="AR494">
        <v>50.7</v>
      </c>
      <c r="AW494">
        <v>13.1</v>
      </c>
      <c r="AX494">
        <v>13.1</v>
      </c>
      <c r="AY494">
        <v>18.3</v>
      </c>
      <c r="BC494">
        <v>85.2</v>
      </c>
      <c r="BE494">
        <v>11.4</v>
      </c>
      <c r="BF494">
        <v>1.4</v>
      </c>
      <c r="BG494">
        <v>10.1</v>
      </c>
      <c r="BH494">
        <v>0.4</v>
      </c>
      <c r="BI494">
        <v>1.8</v>
      </c>
      <c r="BJ494">
        <v>1.8</v>
      </c>
      <c r="BL494">
        <v>4.6100000000000003</v>
      </c>
      <c r="BM494">
        <v>0.54</v>
      </c>
      <c r="BO494">
        <v>0.97</v>
      </c>
      <c r="BP494">
        <v>0.99</v>
      </c>
      <c r="BQ494">
        <v>0.99</v>
      </c>
      <c r="BR494">
        <v>0.99</v>
      </c>
      <c r="BS494">
        <v>295</v>
      </c>
      <c r="BT494">
        <v>1.8</v>
      </c>
      <c r="BU494">
        <v>54.4</v>
      </c>
      <c r="BV494">
        <v>7.22</v>
      </c>
      <c r="BX494">
        <v>115</v>
      </c>
    </row>
    <row r="495" spans="1:76" x14ac:dyDescent="0.25">
      <c r="A495" t="s">
        <v>609</v>
      </c>
      <c r="B495" t="s">
        <v>119</v>
      </c>
      <c r="C495" t="s">
        <v>232</v>
      </c>
      <c r="D495" t="s">
        <v>233</v>
      </c>
      <c r="E495" s="61">
        <v>45476</v>
      </c>
      <c r="F495" s="61">
        <v>45497</v>
      </c>
      <c r="K495">
        <v>330</v>
      </c>
      <c r="P495">
        <v>45.6</v>
      </c>
      <c r="Q495">
        <v>45.6</v>
      </c>
      <c r="S495">
        <v>54</v>
      </c>
      <c r="T495">
        <v>1.43</v>
      </c>
      <c r="V495">
        <v>8.02</v>
      </c>
      <c r="W495">
        <v>5.07</v>
      </c>
      <c r="X495">
        <v>2.72</v>
      </c>
      <c r="AA495">
        <v>23.5</v>
      </c>
      <c r="AB495">
        <v>8.39</v>
      </c>
      <c r="AD495">
        <v>3.17</v>
      </c>
      <c r="AF495">
        <v>1.66</v>
      </c>
      <c r="AI495">
        <v>36.700000000000003</v>
      </c>
      <c r="AK495">
        <v>0.82</v>
      </c>
      <c r="AQ495">
        <v>5.55</v>
      </c>
      <c r="AR495">
        <v>43.5</v>
      </c>
      <c r="AW495">
        <v>11.25</v>
      </c>
      <c r="AX495">
        <v>11.25</v>
      </c>
      <c r="AY495">
        <v>34.4</v>
      </c>
      <c r="BC495">
        <v>56.1</v>
      </c>
      <c r="BE495">
        <v>9.82</v>
      </c>
      <c r="BF495">
        <v>1.3</v>
      </c>
      <c r="BG495">
        <v>93</v>
      </c>
      <c r="BH495">
        <v>0.4</v>
      </c>
      <c r="BI495">
        <v>1.39</v>
      </c>
      <c r="BJ495">
        <v>1.39</v>
      </c>
      <c r="BL495">
        <v>3.98</v>
      </c>
      <c r="BM495">
        <v>0.54</v>
      </c>
      <c r="BO495">
        <v>0.73</v>
      </c>
      <c r="BP495">
        <v>1.01</v>
      </c>
      <c r="BQ495">
        <v>1.01</v>
      </c>
      <c r="BR495">
        <v>1.01</v>
      </c>
      <c r="BS495">
        <v>323</v>
      </c>
      <c r="BT495">
        <v>2.6</v>
      </c>
      <c r="BU495">
        <v>45.4</v>
      </c>
      <c r="BV495">
        <v>4.95</v>
      </c>
      <c r="BX495">
        <v>107</v>
      </c>
    </row>
    <row r="496" spans="1:76" x14ac:dyDescent="0.25">
      <c r="A496" t="s">
        <v>610</v>
      </c>
      <c r="B496" t="s">
        <v>119</v>
      </c>
      <c r="C496" t="s">
        <v>232</v>
      </c>
      <c r="D496" t="s">
        <v>233</v>
      </c>
      <c r="E496" s="61">
        <v>45476</v>
      </c>
      <c r="F496" s="61">
        <v>45497</v>
      </c>
      <c r="K496">
        <v>506</v>
      </c>
      <c r="P496">
        <v>74.7</v>
      </c>
      <c r="Q496">
        <v>74.7</v>
      </c>
      <c r="S496">
        <v>49</v>
      </c>
      <c r="T496">
        <v>2.2400000000000002</v>
      </c>
      <c r="V496">
        <v>17.350000000000001</v>
      </c>
      <c r="W496">
        <v>10.35</v>
      </c>
      <c r="X496">
        <v>5.61</v>
      </c>
      <c r="AA496">
        <v>25</v>
      </c>
      <c r="AB496">
        <v>18.600000000000001</v>
      </c>
      <c r="AD496">
        <v>2.74</v>
      </c>
      <c r="AF496">
        <v>3.74</v>
      </c>
      <c r="AI496">
        <v>79.5</v>
      </c>
      <c r="AK496">
        <v>1.53</v>
      </c>
      <c r="AQ496">
        <v>5.5</v>
      </c>
      <c r="AR496">
        <v>93.1</v>
      </c>
      <c r="AW496">
        <v>23.6</v>
      </c>
      <c r="AX496">
        <v>23.6</v>
      </c>
      <c r="AY496">
        <v>44.5</v>
      </c>
      <c r="BC496">
        <v>57</v>
      </c>
      <c r="BE496">
        <v>19.55</v>
      </c>
      <c r="BF496">
        <v>1.4</v>
      </c>
      <c r="BG496">
        <v>32.700000000000003</v>
      </c>
      <c r="BH496">
        <v>0.4</v>
      </c>
      <c r="BI496">
        <v>2.82</v>
      </c>
      <c r="BJ496">
        <v>2.82</v>
      </c>
      <c r="BL496">
        <v>4.1500000000000004</v>
      </c>
      <c r="BM496">
        <v>0.52</v>
      </c>
      <c r="BO496">
        <v>1.57</v>
      </c>
      <c r="BP496">
        <v>1.04</v>
      </c>
      <c r="BQ496">
        <v>1.04</v>
      </c>
      <c r="BR496">
        <v>1.04</v>
      </c>
      <c r="BS496">
        <v>317</v>
      </c>
      <c r="BT496">
        <v>2.1</v>
      </c>
      <c r="BU496">
        <v>84.2</v>
      </c>
      <c r="BV496">
        <v>10.4</v>
      </c>
      <c r="BX496">
        <v>109</v>
      </c>
    </row>
    <row r="497" spans="1:76" x14ac:dyDescent="0.25">
      <c r="A497" t="s">
        <v>611</v>
      </c>
      <c r="B497" t="s">
        <v>119</v>
      </c>
      <c r="C497" t="s">
        <v>232</v>
      </c>
      <c r="D497" t="s">
        <v>233</v>
      </c>
      <c r="E497" s="61">
        <v>45476</v>
      </c>
      <c r="F497" s="61">
        <v>45497</v>
      </c>
      <c r="K497">
        <v>533</v>
      </c>
      <c r="P497">
        <v>121</v>
      </c>
      <c r="Q497">
        <v>121</v>
      </c>
      <c r="S497">
        <v>49</v>
      </c>
      <c r="T497">
        <v>2.2599999999999998</v>
      </c>
      <c r="V497">
        <v>26.4</v>
      </c>
      <c r="W497">
        <v>14.25</v>
      </c>
      <c r="X497">
        <v>7.36</v>
      </c>
      <c r="AA497">
        <v>23.9</v>
      </c>
      <c r="AB497">
        <v>25.3</v>
      </c>
      <c r="AD497">
        <v>2.82</v>
      </c>
      <c r="AF497">
        <v>5.48</v>
      </c>
      <c r="AI497">
        <v>109</v>
      </c>
      <c r="AK497">
        <v>2.5499999999999998</v>
      </c>
      <c r="AQ497">
        <v>5.68</v>
      </c>
      <c r="AR497">
        <v>123</v>
      </c>
      <c r="AW497">
        <v>30.9</v>
      </c>
      <c r="AX497">
        <v>30.9</v>
      </c>
      <c r="AY497">
        <v>45.8</v>
      </c>
      <c r="BC497">
        <v>65.8</v>
      </c>
      <c r="BE497">
        <v>27.1</v>
      </c>
      <c r="BF497">
        <v>1.4</v>
      </c>
      <c r="BG497">
        <v>22.2</v>
      </c>
      <c r="BH497">
        <v>0.4</v>
      </c>
      <c r="BI497">
        <v>3.99</v>
      </c>
      <c r="BJ497">
        <v>3.99</v>
      </c>
      <c r="BL497">
        <v>4.1100000000000003</v>
      </c>
      <c r="BM497">
        <v>0.56000000000000005</v>
      </c>
      <c r="BO497">
        <v>2.33</v>
      </c>
      <c r="BP497">
        <v>0.89</v>
      </c>
      <c r="BQ497">
        <v>0.89</v>
      </c>
      <c r="BR497">
        <v>0.89</v>
      </c>
      <c r="BS497">
        <v>309</v>
      </c>
      <c r="BT497">
        <v>1.5</v>
      </c>
      <c r="BU497">
        <v>127</v>
      </c>
      <c r="BV497">
        <v>14.95</v>
      </c>
      <c r="BX497">
        <v>109</v>
      </c>
    </row>
    <row r="498" spans="1:76" x14ac:dyDescent="0.25">
      <c r="A498" t="s">
        <v>612</v>
      </c>
      <c r="B498" t="s">
        <v>119</v>
      </c>
      <c r="C498" t="s">
        <v>232</v>
      </c>
      <c r="D498" t="s">
        <v>233</v>
      </c>
      <c r="E498" s="61">
        <v>45476</v>
      </c>
      <c r="F498" s="61">
        <v>45497</v>
      </c>
      <c r="K498">
        <v>438</v>
      </c>
      <c r="P498">
        <v>70.099999999999994</v>
      </c>
      <c r="Q498">
        <v>70.099999999999994</v>
      </c>
      <c r="S498">
        <v>48</v>
      </c>
      <c r="T498">
        <v>2.63</v>
      </c>
      <c r="V498">
        <v>29.4</v>
      </c>
      <c r="W498">
        <v>16.75</v>
      </c>
      <c r="X498">
        <v>8.41</v>
      </c>
      <c r="AA498">
        <v>23.6</v>
      </c>
      <c r="AB498">
        <v>29.1</v>
      </c>
      <c r="AD498">
        <v>3.68</v>
      </c>
      <c r="AF498">
        <v>6.08</v>
      </c>
      <c r="AI498">
        <v>125</v>
      </c>
      <c r="AK498">
        <v>2.34</v>
      </c>
      <c r="AQ498">
        <v>5.69</v>
      </c>
      <c r="AR498">
        <v>130.5</v>
      </c>
      <c r="AW498">
        <v>34.1</v>
      </c>
      <c r="AX498">
        <v>34.1</v>
      </c>
      <c r="AY498">
        <v>49.1</v>
      </c>
      <c r="BC498">
        <v>68.599999999999994</v>
      </c>
      <c r="BE498">
        <v>29.6</v>
      </c>
      <c r="BF498">
        <v>1.8</v>
      </c>
      <c r="BG498">
        <v>25</v>
      </c>
      <c r="BH498">
        <v>0.4</v>
      </c>
      <c r="BI498">
        <v>4.5599999999999996</v>
      </c>
      <c r="BJ498">
        <v>4.5599999999999996</v>
      </c>
      <c r="BL498">
        <v>4.13</v>
      </c>
      <c r="BM498">
        <v>0.52</v>
      </c>
      <c r="BO498">
        <v>2.57</v>
      </c>
      <c r="BP498">
        <v>0.84</v>
      </c>
      <c r="BQ498">
        <v>0.84</v>
      </c>
      <c r="BR498">
        <v>0.84</v>
      </c>
      <c r="BS498">
        <v>243</v>
      </c>
      <c r="BT498">
        <v>1.2</v>
      </c>
      <c r="BU498">
        <v>150.5</v>
      </c>
      <c r="BV498">
        <v>16.350000000000001</v>
      </c>
      <c r="BX498">
        <v>107</v>
      </c>
    </row>
    <row r="499" spans="1:76" x14ac:dyDescent="0.25">
      <c r="A499" t="s">
        <v>613</v>
      </c>
      <c r="B499" t="s">
        <v>119</v>
      </c>
      <c r="C499" t="s">
        <v>232</v>
      </c>
      <c r="D499" t="s">
        <v>233</v>
      </c>
      <c r="E499" s="61">
        <v>45476</v>
      </c>
      <c r="F499" s="61">
        <v>45497</v>
      </c>
      <c r="K499">
        <v>374</v>
      </c>
      <c r="P499">
        <v>45.9</v>
      </c>
      <c r="Q499">
        <v>45.9</v>
      </c>
      <c r="S499">
        <v>48</v>
      </c>
      <c r="T499">
        <v>2.4900000000000002</v>
      </c>
      <c r="V499">
        <v>31.6</v>
      </c>
      <c r="W499">
        <v>17.600000000000001</v>
      </c>
      <c r="X499">
        <v>8.99</v>
      </c>
      <c r="AA499">
        <v>21.8</v>
      </c>
      <c r="AB499">
        <v>32.4</v>
      </c>
      <c r="AD499">
        <v>2.9</v>
      </c>
      <c r="AF499">
        <v>6.6</v>
      </c>
      <c r="AI499">
        <v>146</v>
      </c>
      <c r="AK499">
        <v>2.59</v>
      </c>
      <c r="AQ499">
        <v>5.38</v>
      </c>
      <c r="AR499">
        <v>155</v>
      </c>
      <c r="AW499">
        <v>39.4</v>
      </c>
      <c r="AX499">
        <v>39.4</v>
      </c>
      <c r="AY499">
        <v>47.1</v>
      </c>
      <c r="BC499">
        <v>58.9</v>
      </c>
      <c r="BE499">
        <v>32.1</v>
      </c>
      <c r="BF499">
        <v>1.2</v>
      </c>
      <c r="BG499">
        <v>30.9</v>
      </c>
      <c r="BH499">
        <v>0.3</v>
      </c>
      <c r="BI499">
        <v>5.45</v>
      </c>
      <c r="BJ499">
        <v>5.45</v>
      </c>
      <c r="BL499">
        <v>3.67</v>
      </c>
      <c r="BM499">
        <v>0.48</v>
      </c>
      <c r="BO499">
        <v>2.74</v>
      </c>
      <c r="BP499">
        <v>0.63</v>
      </c>
      <c r="BQ499">
        <v>0.63</v>
      </c>
      <c r="BR499">
        <v>0.63</v>
      </c>
      <c r="BS499">
        <v>195</v>
      </c>
      <c r="BT499">
        <v>1</v>
      </c>
      <c r="BU499">
        <v>170.5</v>
      </c>
      <c r="BV499">
        <v>17.75</v>
      </c>
      <c r="BX499">
        <v>103</v>
      </c>
    </row>
    <row r="500" spans="1:76" x14ac:dyDescent="0.25">
      <c r="A500" t="s">
        <v>614</v>
      </c>
      <c r="B500" t="s">
        <v>119</v>
      </c>
      <c r="C500" t="s">
        <v>232</v>
      </c>
      <c r="D500" t="s">
        <v>233</v>
      </c>
      <c r="E500" s="61">
        <v>45476</v>
      </c>
      <c r="F500" s="61">
        <v>45497</v>
      </c>
      <c r="K500">
        <v>322</v>
      </c>
      <c r="P500">
        <v>30.7</v>
      </c>
      <c r="Q500">
        <v>30.7</v>
      </c>
      <c r="S500">
        <v>49</v>
      </c>
      <c r="T500">
        <v>2.16</v>
      </c>
      <c r="V500">
        <v>29.6</v>
      </c>
      <c r="W500">
        <v>15.95</v>
      </c>
      <c r="X500">
        <v>8.11</v>
      </c>
      <c r="AA500">
        <v>20.9</v>
      </c>
      <c r="AB500">
        <v>28.9</v>
      </c>
      <c r="AD500">
        <v>2.79</v>
      </c>
      <c r="AF500">
        <v>5.99</v>
      </c>
      <c r="AI500">
        <v>118.5</v>
      </c>
      <c r="AK500">
        <v>2.2599999999999998</v>
      </c>
      <c r="AQ500">
        <v>4.9000000000000004</v>
      </c>
      <c r="AR500">
        <v>125</v>
      </c>
      <c r="AW500">
        <v>32</v>
      </c>
      <c r="AX500">
        <v>32</v>
      </c>
      <c r="AY500">
        <v>46.9</v>
      </c>
      <c r="BC500">
        <v>54.1</v>
      </c>
      <c r="BE500">
        <v>28.8</v>
      </c>
      <c r="BF500">
        <v>0.8</v>
      </c>
      <c r="BG500">
        <v>49.4</v>
      </c>
      <c r="BH500">
        <v>0.4</v>
      </c>
      <c r="BI500">
        <v>4.83</v>
      </c>
      <c r="BJ500">
        <v>4.83</v>
      </c>
      <c r="BL500">
        <v>3.64</v>
      </c>
      <c r="BM500">
        <v>0.47</v>
      </c>
      <c r="BO500">
        <v>2.6</v>
      </c>
      <c r="BP500">
        <v>0.83</v>
      </c>
      <c r="BQ500">
        <v>0.83</v>
      </c>
      <c r="BR500">
        <v>0.83</v>
      </c>
      <c r="BS500">
        <v>223</v>
      </c>
      <c r="BT500">
        <v>1.3</v>
      </c>
      <c r="BU500">
        <v>151.5</v>
      </c>
      <c r="BV500">
        <v>15.45</v>
      </c>
      <c r="BX500">
        <v>104</v>
      </c>
    </row>
    <row r="501" spans="1:76" x14ac:dyDescent="0.25">
      <c r="A501" t="s">
        <v>615</v>
      </c>
      <c r="B501" t="s">
        <v>119</v>
      </c>
      <c r="C501" t="s">
        <v>232</v>
      </c>
      <c r="D501" t="s">
        <v>233</v>
      </c>
      <c r="E501" s="61">
        <v>45476</v>
      </c>
      <c r="F501" s="61">
        <v>45497</v>
      </c>
      <c r="K501">
        <v>303</v>
      </c>
      <c r="P501">
        <v>26.3</v>
      </c>
      <c r="Q501">
        <v>26.3</v>
      </c>
      <c r="S501">
        <v>51</v>
      </c>
      <c r="T501">
        <v>2.29</v>
      </c>
      <c r="V501">
        <v>50.8</v>
      </c>
      <c r="W501">
        <v>26.6</v>
      </c>
      <c r="X501">
        <v>14.6</v>
      </c>
      <c r="AA501">
        <v>20.8</v>
      </c>
      <c r="AB501">
        <v>54</v>
      </c>
      <c r="AD501">
        <v>2.71</v>
      </c>
      <c r="AF501">
        <v>9.75</v>
      </c>
      <c r="AI501">
        <v>214</v>
      </c>
      <c r="AK501">
        <v>3.53</v>
      </c>
      <c r="AQ501">
        <v>5.54</v>
      </c>
      <c r="AR501">
        <v>242</v>
      </c>
      <c r="AW501">
        <v>63.7</v>
      </c>
      <c r="AX501">
        <v>63.7</v>
      </c>
      <c r="AY501">
        <v>47.2</v>
      </c>
      <c r="BC501">
        <v>53.9</v>
      </c>
      <c r="BE501">
        <v>54.2</v>
      </c>
      <c r="BF501">
        <v>1</v>
      </c>
      <c r="BG501">
        <v>61.5</v>
      </c>
      <c r="BH501">
        <v>0.3</v>
      </c>
      <c r="BI501">
        <v>8.4600000000000009</v>
      </c>
      <c r="BJ501">
        <v>8.4600000000000009</v>
      </c>
      <c r="BL501">
        <v>3.45</v>
      </c>
      <c r="BM501">
        <v>0.5</v>
      </c>
      <c r="BO501">
        <v>3.7</v>
      </c>
      <c r="BP501">
        <v>0.95</v>
      </c>
      <c r="BQ501">
        <v>0.95</v>
      </c>
      <c r="BR501">
        <v>0.95</v>
      </c>
      <c r="BS501">
        <v>231</v>
      </c>
      <c r="BT501">
        <v>1.3</v>
      </c>
      <c r="BU501">
        <v>254</v>
      </c>
      <c r="BV501">
        <v>23</v>
      </c>
      <c r="BX501">
        <v>100</v>
      </c>
    </row>
    <row r="502" spans="1:76" x14ac:dyDescent="0.25">
      <c r="A502" t="s">
        <v>616</v>
      </c>
      <c r="B502" t="s">
        <v>119</v>
      </c>
      <c r="C502" t="s">
        <v>232</v>
      </c>
      <c r="D502" t="s">
        <v>233</v>
      </c>
      <c r="E502" s="61">
        <v>45476</v>
      </c>
      <c r="F502" s="61">
        <v>45497</v>
      </c>
      <c r="K502">
        <v>119</v>
      </c>
      <c r="P502">
        <v>15.6</v>
      </c>
      <c r="Q502">
        <v>15.6</v>
      </c>
      <c r="S502">
        <v>28</v>
      </c>
      <c r="T502">
        <v>1.94</v>
      </c>
      <c r="V502">
        <v>18.05</v>
      </c>
      <c r="W502">
        <v>12.8</v>
      </c>
      <c r="X502">
        <v>3.17</v>
      </c>
      <c r="AA502">
        <v>16.5</v>
      </c>
      <c r="AB502">
        <v>15.95</v>
      </c>
      <c r="AD502">
        <v>1.76</v>
      </c>
      <c r="AF502">
        <v>4.45</v>
      </c>
      <c r="AI502">
        <v>69</v>
      </c>
      <c r="AK502">
        <v>2.0299999999999998</v>
      </c>
      <c r="AQ502">
        <v>3.01</v>
      </c>
      <c r="AR502">
        <v>50.1</v>
      </c>
      <c r="AW502">
        <v>12.2</v>
      </c>
      <c r="AX502">
        <v>12.2</v>
      </c>
      <c r="AY502">
        <v>13.2</v>
      </c>
      <c r="BC502">
        <v>37.700000000000003</v>
      </c>
      <c r="BE502">
        <v>9.99</v>
      </c>
      <c r="BF502">
        <v>0.6</v>
      </c>
      <c r="BG502">
        <v>69.2</v>
      </c>
      <c r="BH502">
        <v>0.2</v>
      </c>
      <c r="BI502">
        <v>2.69</v>
      </c>
      <c r="BJ502">
        <v>2.69</v>
      </c>
      <c r="BL502">
        <v>2.2400000000000002</v>
      </c>
      <c r="BM502">
        <v>0.27</v>
      </c>
      <c r="BO502">
        <v>1.98</v>
      </c>
      <c r="BP502">
        <v>0.56000000000000005</v>
      </c>
      <c r="BQ502">
        <v>0.56000000000000005</v>
      </c>
      <c r="BR502">
        <v>0.56000000000000005</v>
      </c>
      <c r="BS502">
        <v>163</v>
      </c>
      <c r="BT502">
        <v>0.9</v>
      </c>
      <c r="BU502">
        <v>182</v>
      </c>
      <c r="BV502">
        <v>11.95</v>
      </c>
      <c r="BX502">
        <v>61</v>
      </c>
    </row>
    <row r="503" spans="1:76" x14ac:dyDescent="0.25">
      <c r="A503" t="s">
        <v>617</v>
      </c>
      <c r="B503" t="s">
        <v>119</v>
      </c>
      <c r="C503" t="s">
        <v>232</v>
      </c>
      <c r="D503" t="s">
        <v>233</v>
      </c>
      <c r="E503" s="61">
        <v>45476</v>
      </c>
      <c r="F503" s="61">
        <v>45497</v>
      </c>
      <c r="K503">
        <v>67.8</v>
      </c>
      <c r="P503">
        <v>11.4</v>
      </c>
      <c r="Q503">
        <v>11.4</v>
      </c>
      <c r="S503">
        <v>25</v>
      </c>
      <c r="T503">
        <v>1.1599999999999999</v>
      </c>
      <c r="V503">
        <v>5.93</v>
      </c>
      <c r="W503">
        <v>4.5199999999999996</v>
      </c>
      <c r="X503">
        <v>0.73</v>
      </c>
      <c r="AA503">
        <v>17</v>
      </c>
      <c r="AB503">
        <v>5.21</v>
      </c>
      <c r="AD503">
        <v>1.2</v>
      </c>
      <c r="AF503">
        <v>1.51</v>
      </c>
      <c r="AI503">
        <v>26.2</v>
      </c>
      <c r="AK503">
        <v>0.74</v>
      </c>
      <c r="AQ503">
        <v>1.97</v>
      </c>
      <c r="AR503">
        <v>15.2</v>
      </c>
      <c r="AW503">
        <v>3.37</v>
      </c>
      <c r="AX503">
        <v>3.37</v>
      </c>
      <c r="AY503">
        <v>7.5</v>
      </c>
      <c r="BC503">
        <v>30.5</v>
      </c>
      <c r="BE503">
        <v>2.76</v>
      </c>
      <c r="BF503" t="s">
        <v>159</v>
      </c>
      <c r="BG503">
        <v>44.7</v>
      </c>
      <c r="BH503">
        <v>0.1</v>
      </c>
      <c r="BI503">
        <v>0.87</v>
      </c>
      <c r="BJ503">
        <v>0.87</v>
      </c>
      <c r="BL503">
        <v>1.52</v>
      </c>
      <c r="BM503">
        <v>0.19</v>
      </c>
      <c r="BO503">
        <v>0.56999999999999995</v>
      </c>
      <c r="BP503">
        <v>0.33</v>
      </c>
      <c r="BQ503">
        <v>0.33</v>
      </c>
      <c r="BR503">
        <v>0.33</v>
      </c>
      <c r="BS503">
        <v>136</v>
      </c>
      <c r="BT503">
        <v>0.6</v>
      </c>
      <c r="BU503">
        <v>69</v>
      </c>
      <c r="BV503">
        <v>3.56</v>
      </c>
      <c r="BX503">
        <v>41</v>
      </c>
    </row>
    <row r="504" spans="1:76" x14ac:dyDescent="0.25">
      <c r="A504" t="s">
        <v>618</v>
      </c>
      <c r="B504" t="s">
        <v>119</v>
      </c>
      <c r="C504" t="s">
        <v>232</v>
      </c>
      <c r="D504" t="s">
        <v>233</v>
      </c>
      <c r="E504" s="61">
        <v>45476</v>
      </c>
      <c r="F504" s="61">
        <v>45497</v>
      </c>
      <c r="K504">
        <v>96</v>
      </c>
      <c r="P504">
        <v>5.6</v>
      </c>
      <c r="Q504">
        <v>5.6</v>
      </c>
      <c r="S504">
        <v>26</v>
      </c>
      <c r="T504">
        <v>1.04</v>
      </c>
      <c r="V504">
        <v>1.66</v>
      </c>
      <c r="W504">
        <v>1.1599999999999999</v>
      </c>
      <c r="X504">
        <v>0.54</v>
      </c>
      <c r="AA504">
        <v>31.6</v>
      </c>
      <c r="AB504">
        <v>1.71</v>
      </c>
      <c r="AD504">
        <v>4.51</v>
      </c>
      <c r="AF504">
        <v>0.32</v>
      </c>
      <c r="AI504">
        <v>5.9</v>
      </c>
      <c r="AK504">
        <v>0.15</v>
      </c>
      <c r="AQ504">
        <v>8.39</v>
      </c>
      <c r="AR504">
        <v>6.8</v>
      </c>
      <c r="AW504">
        <v>1.84</v>
      </c>
      <c r="AX504">
        <v>1.84</v>
      </c>
      <c r="AY504">
        <v>12.6</v>
      </c>
      <c r="BC504">
        <v>85.9</v>
      </c>
      <c r="BE504">
        <v>1.52</v>
      </c>
      <c r="BF504">
        <v>1.7</v>
      </c>
      <c r="BG504">
        <v>3.3</v>
      </c>
      <c r="BH504">
        <v>0.6</v>
      </c>
      <c r="BI504">
        <v>0.23</v>
      </c>
      <c r="BJ504">
        <v>0.23</v>
      </c>
      <c r="BL504">
        <v>7.08</v>
      </c>
      <c r="BM504">
        <v>0.73</v>
      </c>
      <c r="BO504">
        <v>0.14000000000000001</v>
      </c>
      <c r="BP504">
        <v>1.56</v>
      </c>
      <c r="BQ504">
        <v>1.56</v>
      </c>
      <c r="BR504">
        <v>1.56</v>
      </c>
      <c r="BS504">
        <v>426</v>
      </c>
      <c r="BT504">
        <v>1.5</v>
      </c>
      <c r="BU504">
        <v>7.9</v>
      </c>
      <c r="BV504">
        <v>1.07</v>
      </c>
      <c r="BX504">
        <v>163</v>
      </c>
    </row>
    <row r="505" spans="1:76" x14ac:dyDescent="0.25">
      <c r="A505" t="s">
        <v>619</v>
      </c>
      <c r="B505" t="s">
        <v>119</v>
      </c>
      <c r="C505" t="s">
        <v>232</v>
      </c>
      <c r="D505" t="s">
        <v>233</v>
      </c>
      <c r="E505" s="61">
        <v>45476</v>
      </c>
      <c r="F505" s="61">
        <v>45497</v>
      </c>
      <c r="K505">
        <v>87.7</v>
      </c>
      <c r="P505">
        <v>15</v>
      </c>
      <c r="Q505">
        <v>15</v>
      </c>
      <c r="S505">
        <v>27</v>
      </c>
      <c r="T505">
        <v>1.27</v>
      </c>
      <c r="V505">
        <v>1.38</v>
      </c>
      <c r="W505">
        <v>0.88</v>
      </c>
      <c r="X505">
        <v>0.35</v>
      </c>
      <c r="AA505">
        <v>31</v>
      </c>
      <c r="AB505">
        <v>1.34</v>
      </c>
      <c r="AD505">
        <v>4.49</v>
      </c>
      <c r="AF505">
        <v>0.44</v>
      </c>
      <c r="AI505">
        <v>5.2</v>
      </c>
      <c r="AK505">
        <v>0.16</v>
      </c>
      <c r="AQ505">
        <v>8.7200000000000006</v>
      </c>
      <c r="AR505">
        <v>5.9</v>
      </c>
      <c r="AW505">
        <v>1.5</v>
      </c>
      <c r="AX505">
        <v>1.5</v>
      </c>
      <c r="AY505">
        <v>11.2</v>
      </c>
      <c r="BC505">
        <v>84.1</v>
      </c>
      <c r="BE505">
        <v>1.28</v>
      </c>
      <c r="BF505">
        <v>1.4</v>
      </c>
      <c r="BG505">
        <v>2.8</v>
      </c>
      <c r="BH505">
        <v>0.6</v>
      </c>
      <c r="BI505">
        <v>0.24</v>
      </c>
      <c r="BJ505">
        <v>0.24</v>
      </c>
      <c r="BL505">
        <v>6.35</v>
      </c>
      <c r="BM505">
        <v>0.74</v>
      </c>
      <c r="BO505">
        <v>0.12</v>
      </c>
      <c r="BP505">
        <v>1.79</v>
      </c>
      <c r="BQ505">
        <v>1.79</v>
      </c>
      <c r="BR505">
        <v>1.79</v>
      </c>
      <c r="BS505">
        <v>449</v>
      </c>
      <c r="BT505">
        <v>1.2</v>
      </c>
      <c r="BU505">
        <v>7.7</v>
      </c>
      <c r="BV505">
        <v>1.01</v>
      </c>
      <c r="BX505">
        <v>166</v>
      </c>
    </row>
    <row r="506" spans="1:76" x14ac:dyDescent="0.25">
      <c r="A506" t="s">
        <v>620</v>
      </c>
      <c r="B506" t="s">
        <v>119</v>
      </c>
      <c r="C506" t="s">
        <v>232</v>
      </c>
      <c r="D506" t="s">
        <v>233</v>
      </c>
      <c r="E506" s="61">
        <v>45476</v>
      </c>
      <c r="F506" s="61">
        <v>45497</v>
      </c>
      <c r="K506">
        <v>107</v>
      </c>
      <c r="P506">
        <v>48.5</v>
      </c>
      <c r="Q506">
        <v>48.5</v>
      </c>
      <c r="S506">
        <v>24</v>
      </c>
      <c r="T506">
        <v>1.41</v>
      </c>
      <c r="V506">
        <v>1.72</v>
      </c>
      <c r="W506">
        <v>1.0900000000000001</v>
      </c>
      <c r="X506">
        <v>0.23</v>
      </c>
      <c r="AA506">
        <v>30.7</v>
      </c>
      <c r="AB506">
        <v>1.04</v>
      </c>
      <c r="AD506">
        <v>4.37</v>
      </c>
      <c r="AF506">
        <v>0.33</v>
      </c>
      <c r="AI506">
        <v>3.5</v>
      </c>
      <c r="AK506">
        <v>0.22</v>
      </c>
      <c r="AQ506">
        <v>8.4600000000000009</v>
      </c>
      <c r="AR506">
        <v>4.0999999999999996</v>
      </c>
      <c r="AW506">
        <v>1.04</v>
      </c>
      <c r="AX506">
        <v>1.04</v>
      </c>
      <c r="AY506">
        <v>11</v>
      </c>
      <c r="BC506">
        <v>86.9</v>
      </c>
      <c r="BE506">
        <v>0.89</v>
      </c>
      <c r="BF506">
        <v>1.7</v>
      </c>
      <c r="BG506">
        <v>3.1</v>
      </c>
      <c r="BH506">
        <v>0.6</v>
      </c>
      <c r="BI506">
        <v>0.23</v>
      </c>
      <c r="BJ506">
        <v>0.23</v>
      </c>
      <c r="BL506">
        <v>6.14</v>
      </c>
      <c r="BM506">
        <v>0.74</v>
      </c>
      <c r="BO506">
        <v>0.22</v>
      </c>
      <c r="BP506">
        <v>1.39</v>
      </c>
      <c r="BQ506">
        <v>1.39</v>
      </c>
      <c r="BR506">
        <v>1.39</v>
      </c>
      <c r="BS506">
        <v>425</v>
      </c>
      <c r="BT506">
        <v>1.2</v>
      </c>
      <c r="BU506">
        <v>8.3000000000000007</v>
      </c>
      <c r="BV506">
        <v>1.55</v>
      </c>
      <c r="BX506">
        <v>157</v>
      </c>
    </row>
    <row r="507" spans="1:76" x14ac:dyDescent="0.25">
      <c r="A507" t="s">
        <v>621</v>
      </c>
      <c r="B507" t="s">
        <v>119</v>
      </c>
      <c r="C507" t="s">
        <v>232</v>
      </c>
      <c r="D507" t="s">
        <v>233</v>
      </c>
      <c r="E507" s="61">
        <v>45476</v>
      </c>
      <c r="F507" s="61">
        <v>45497</v>
      </c>
      <c r="K507">
        <v>144.5</v>
      </c>
      <c r="P507">
        <v>40.6</v>
      </c>
      <c r="Q507">
        <v>40.6</v>
      </c>
      <c r="S507">
        <v>28</v>
      </c>
      <c r="T507">
        <v>4.0199999999999996</v>
      </c>
      <c r="V507">
        <v>1.17</v>
      </c>
      <c r="W507">
        <v>0.67</v>
      </c>
      <c r="X507">
        <v>0.45</v>
      </c>
      <c r="AA507">
        <v>31.1</v>
      </c>
      <c r="AB507">
        <v>1.21</v>
      </c>
      <c r="AD507">
        <v>4.17</v>
      </c>
      <c r="AF507">
        <v>0.26</v>
      </c>
      <c r="AI507">
        <v>4.2</v>
      </c>
      <c r="AK507">
        <v>0.12</v>
      </c>
      <c r="AQ507">
        <v>7.95</v>
      </c>
      <c r="AR507">
        <v>5</v>
      </c>
      <c r="AW507">
        <v>1.4</v>
      </c>
      <c r="AX507">
        <v>1.4</v>
      </c>
      <c r="AY507">
        <v>19.8</v>
      </c>
      <c r="BC507">
        <v>86.8</v>
      </c>
      <c r="BE507">
        <v>0.97</v>
      </c>
      <c r="BF507">
        <v>1.5</v>
      </c>
      <c r="BG507">
        <v>5.0999999999999996</v>
      </c>
      <c r="BH507">
        <v>0.6</v>
      </c>
      <c r="BI507">
        <v>0.15</v>
      </c>
      <c r="BJ507">
        <v>0.15</v>
      </c>
      <c r="BL507">
        <v>5.72</v>
      </c>
      <c r="BM507">
        <v>0.63</v>
      </c>
      <c r="BO507">
        <v>0.16</v>
      </c>
      <c r="BP507">
        <v>1.73</v>
      </c>
      <c r="BQ507">
        <v>1.73</v>
      </c>
      <c r="BR507">
        <v>1.73</v>
      </c>
      <c r="BS507">
        <v>399</v>
      </c>
      <c r="BT507">
        <v>1.1000000000000001</v>
      </c>
      <c r="BU507">
        <v>5.3</v>
      </c>
      <c r="BV507">
        <v>0.88</v>
      </c>
      <c r="BX507">
        <v>152</v>
      </c>
    </row>
    <row r="508" spans="1:76" x14ac:dyDescent="0.25">
      <c r="A508" t="s">
        <v>622</v>
      </c>
      <c r="B508" t="s">
        <v>119</v>
      </c>
      <c r="C508" t="s">
        <v>232</v>
      </c>
      <c r="D508" t="s">
        <v>233</v>
      </c>
      <c r="E508" s="61">
        <v>45476</v>
      </c>
      <c r="F508" s="61">
        <v>45497</v>
      </c>
      <c r="K508">
        <v>511</v>
      </c>
      <c r="P508">
        <v>135</v>
      </c>
      <c r="Q508">
        <v>135</v>
      </c>
      <c r="S508">
        <v>29</v>
      </c>
      <c r="T508">
        <v>4.24</v>
      </c>
      <c r="V508">
        <v>2.39</v>
      </c>
      <c r="W508">
        <v>1.1599999999999999</v>
      </c>
      <c r="X508">
        <v>0.64</v>
      </c>
      <c r="AA508">
        <v>31.1</v>
      </c>
      <c r="AB508">
        <v>1.84</v>
      </c>
      <c r="AD508">
        <v>3.71</v>
      </c>
      <c r="AF508">
        <v>0.43</v>
      </c>
      <c r="AI508">
        <v>7.6</v>
      </c>
      <c r="AK508">
        <v>0.31</v>
      </c>
      <c r="AQ508">
        <v>7.53</v>
      </c>
      <c r="AR508">
        <v>8.9</v>
      </c>
      <c r="AW508">
        <v>2.35</v>
      </c>
      <c r="AX508">
        <v>2.35</v>
      </c>
      <c r="AY508">
        <v>30.7</v>
      </c>
      <c r="BC508">
        <v>85.2</v>
      </c>
      <c r="BE508">
        <v>2.1</v>
      </c>
      <c r="BF508">
        <v>1.2</v>
      </c>
      <c r="BG508">
        <v>9.3000000000000007</v>
      </c>
      <c r="BH508">
        <v>0.4</v>
      </c>
      <c r="BI508">
        <v>0.33</v>
      </c>
      <c r="BJ508">
        <v>0.33</v>
      </c>
      <c r="BL508">
        <v>5.87</v>
      </c>
      <c r="BM508">
        <v>0.67</v>
      </c>
      <c r="BO508">
        <v>0.19</v>
      </c>
      <c r="BP508">
        <v>1.53</v>
      </c>
      <c r="BQ508">
        <v>1.53</v>
      </c>
      <c r="BR508">
        <v>1.53</v>
      </c>
      <c r="BS508">
        <v>428</v>
      </c>
      <c r="BT508">
        <v>1.4</v>
      </c>
      <c r="BU508">
        <v>7.9</v>
      </c>
      <c r="BV508">
        <v>1.62</v>
      </c>
      <c r="BX508">
        <v>144</v>
      </c>
    </row>
    <row r="509" spans="1:76" x14ac:dyDescent="0.25">
      <c r="A509" t="s">
        <v>623</v>
      </c>
      <c r="B509" t="s">
        <v>119</v>
      </c>
      <c r="C509" t="s">
        <v>232</v>
      </c>
      <c r="D509" t="s">
        <v>233</v>
      </c>
      <c r="E509" s="61">
        <v>45476</v>
      </c>
      <c r="F509" s="61">
        <v>45497</v>
      </c>
      <c r="K509">
        <v>353</v>
      </c>
      <c r="P509">
        <v>79</v>
      </c>
      <c r="Q509">
        <v>79</v>
      </c>
      <c r="S509">
        <v>32</v>
      </c>
      <c r="T509">
        <v>6.38</v>
      </c>
      <c r="V509">
        <v>2.56</v>
      </c>
      <c r="W509">
        <v>1.64</v>
      </c>
      <c r="X509">
        <v>0.71</v>
      </c>
      <c r="AA509">
        <v>29.4</v>
      </c>
      <c r="AB509">
        <v>2.2599999999999998</v>
      </c>
      <c r="AD509">
        <v>4.34</v>
      </c>
      <c r="AF509">
        <v>0.56999999999999995</v>
      </c>
      <c r="AI509">
        <v>10.199999999999999</v>
      </c>
      <c r="AK509">
        <v>0.38</v>
      </c>
      <c r="AQ509">
        <v>8.34</v>
      </c>
      <c r="AR509">
        <v>12.6</v>
      </c>
      <c r="AW509">
        <v>3.34</v>
      </c>
      <c r="AX509">
        <v>3.34</v>
      </c>
      <c r="AY509">
        <v>54</v>
      </c>
      <c r="BC509">
        <v>78.5</v>
      </c>
      <c r="BE509">
        <v>2.83</v>
      </c>
      <c r="BF509">
        <v>1.3</v>
      </c>
      <c r="BG509">
        <v>13</v>
      </c>
      <c r="BH509">
        <v>0.6</v>
      </c>
      <c r="BI509">
        <v>0.4</v>
      </c>
      <c r="BJ509">
        <v>0.4</v>
      </c>
      <c r="BL509">
        <v>5.82</v>
      </c>
      <c r="BM509">
        <v>0.7</v>
      </c>
      <c r="BO509">
        <v>0.26</v>
      </c>
      <c r="BP509">
        <v>1.52</v>
      </c>
      <c r="BQ509">
        <v>1.52</v>
      </c>
      <c r="BR509">
        <v>1.52</v>
      </c>
      <c r="BS509">
        <v>416</v>
      </c>
      <c r="BT509">
        <v>1.2</v>
      </c>
      <c r="BU509">
        <v>10.3</v>
      </c>
      <c r="BV509">
        <v>1.58</v>
      </c>
      <c r="BX509">
        <v>159</v>
      </c>
    </row>
    <row r="510" spans="1:76" x14ac:dyDescent="0.25">
      <c r="A510" t="s">
        <v>624</v>
      </c>
      <c r="B510" t="s">
        <v>119</v>
      </c>
      <c r="C510" t="s">
        <v>232</v>
      </c>
      <c r="D510" t="s">
        <v>233</v>
      </c>
      <c r="E510" s="61">
        <v>45476</v>
      </c>
      <c r="F510" s="61">
        <v>45497</v>
      </c>
      <c r="K510">
        <v>384</v>
      </c>
      <c r="P510">
        <v>50.1</v>
      </c>
      <c r="Q510">
        <v>50.1</v>
      </c>
      <c r="S510">
        <v>22</v>
      </c>
      <c r="T510">
        <v>4.82</v>
      </c>
      <c r="V510">
        <v>6.5</v>
      </c>
      <c r="W510">
        <v>3.74</v>
      </c>
      <c r="X510">
        <v>1.67</v>
      </c>
      <c r="AA510">
        <v>27.4</v>
      </c>
      <c r="AB510">
        <v>5.39</v>
      </c>
      <c r="AD510">
        <v>3.55</v>
      </c>
      <c r="AF510">
        <v>1.1599999999999999</v>
      </c>
      <c r="AI510">
        <v>21.3</v>
      </c>
      <c r="AK510">
        <v>0.64</v>
      </c>
      <c r="AQ510">
        <v>6.68</v>
      </c>
      <c r="AR510">
        <v>25.7</v>
      </c>
      <c r="AW510">
        <v>6.33</v>
      </c>
      <c r="AX510">
        <v>6.33</v>
      </c>
      <c r="AY510">
        <v>44.6</v>
      </c>
      <c r="BC510">
        <v>67.5</v>
      </c>
      <c r="BE510">
        <v>6.74</v>
      </c>
      <c r="BF510">
        <v>1.6</v>
      </c>
      <c r="BG510">
        <v>21.4</v>
      </c>
      <c r="BH510">
        <v>0.4</v>
      </c>
      <c r="BI510">
        <v>0.98</v>
      </c>
      <c r="BJ510">
        <v>0.98</v>
      </c>
      <c r="BL510">
        <v>5.28</v>
      </c>
      <c r="BM510">
        <v>0.59</v>
      </c>
      <c r="BO510">
        <v>0.57999999999999996</v>
      </c>
      <c r="BP510">
        <v>1.27</v>
      </c>
      <c r="BQ510">
        <v>1.27</v>
      </c>
      <c r="BR510">
        <v>1.27</v>
      </c>
      <c r="BS510">
        <v>319</v>
      </c>
      <c r="BT510">
        <v>1.2</v>
      </c>
      <c r="BU510">
        <v>24.3</v>
      </c>
      <c r="BV510">
        <v>4.42</v>
      </c>
      <c r="BX510">
        <v>140</v>
      </c>
    </row>
    <row r="511" spans="1:76" x14ac:dyDescent="0.25">
      <c r="A511" t="s">
        <v>625</v>
      </c>
      <c r="B511" t="s">
        <v>119</v>
      </c>
      <c r="C511" t="s">
        <v>232</v>
      </c>
      <c r="D511" t="s">
        <v>233</v>
      </c>
      <c r="E511" s="61">
        <v>45476</v>
      </c>
      <c r="F511" s="61">
        <v>45497</v>
      </c>
      <c r="K511">
        <v>305</v>
      </c>
      <c r="P511">
        <v>32.700000000000003</v>
      </c>
      <c r="Q511">
        <v>32.700000000000003</v>
      </c>
      <c r="S511">
        <v>22</v>
      </c>
      <c r="T511">
        <v>4.0999999999999996</v>
      </c>
      <c r="V511">
        <v>11.2</v>
      </c>
      <c r="W511">
        <v>6.22</v>
      </c>
      <c r="X511">
        <v>3.22</v>
      </c>
      <c r="AA511">
        <v>24.4</v>
      </c>
      <c r="AB511">
        <v>11.75</v>
      </c>
      <c r="AD511">
        <v>3.31</v>
      </c>
      <c r="AF511">
        <v>2.14</v>
      </c>
      <c r="AI511">
        <v>53.9</v>
      </c>
      <c r="AK511">
        <v>1.07</v>
      </c>
      <c r="AQ511">
        <v>6.46</v>
      </c>
      <c r="AR511">
        <v>56.9</v>
      </c>
      <c r="AW511">
        <v>16.25</v>
      </c>
      <c r="AX511">
        <v>16.25</v>
      </c>
      <c r="AY511">
        <v>52.4</v>
      </c>
      <c r="BC511">
        <v>64.599999999999994</v>
      </c>
      <c r="BE511">
        <v>12.6</v>
      </c>
      <c r="BF511">
        <v>1.1000000000000001</v>
      </c>
      <c r="BG511">
        <v>25</v>
      </c>
      <c r="BH511">
        <v>0.4</v>
      </c>
      <c r="BI511">
        <v>1.74</v>
      </c>
      <c r="BJ511">
        <v>1.74</v>
      </c>
      <c r="BL511">
        <v>4.2</v>
      </c>
      <c r="BM511">
        <v>0.51</v>
      </c>
      <c r="BO511">
        <v>1.02</v>
      </c>
      <c r="BP511">
        <v>0.86</v>
      </c>
      <c r="BQ511">
        <v>0.86</v>
      </c>
      <c r="BR511">
        <v>0.86</v>
      </c>
      <c r="BS511">
        <v>238</v>
      </c>
      <c r="BT511">
        <v>1.3</v>
      </c>
      <c r="BU511">
        <v>48.3</v>
      </c>
      <c r="BV511">
        <v>6.71</v>
      </c>
      <c r="BX511">
        <v>120</v>
      </c>
    </row>
    <row r="512" spans="1:76" x14ac:dyDescent="0.25">
      <c r="A512" t="s">
        <v>626</v>
      </c>
      <c r="B512" t="s">
        <v>119</v>
      </c>
      <c r="C512" t="s">
        <v>232</v>
      </c>
      <c r="D512" t="s">
        <v>233</v>
      </c>
      <c r="E512" s="61">
        <v>45476</v>
      </c>
      <c r="F512" s="61">
        <v>45497</v>
      </c>
      <c r="K512">
        <v>376</v>
      </c>
      <c r="P512">
        <v>29</v>
      </c>
      <c r="Q512">
        <v>29</v>
      </c>
      <c r="S512">
        <v>30</v>
      </c>
      <c r="T512">
        <v>3.47</v>
      </c>
      <c r="V512">
        <v>9.01</v>
      </c>
      <c r="W512">
        <v>5.39</v>
      </c>
      <c r="X512">
        <v>2.93</v>
      </c>
      <c r="AA512">
        <v>24.1</v>
      </c>
      <c r="AB512">
        <v>8.4700000000000006</v>
      </c>
      <c r="AD512">
        <v>3.21</v>
      </c>
      <c r="AF512">
        <v>2.08</v>
      </c>
      <c r="AI512">
        <v>38.700000000000003</v>
      </c>
      <c r="AK512">
        <v>1.02</v>
      </c>
      <c r="AQ512">
        <v>6.6</v>
      </c>
      <c r="AR512">
        <v>43</v>
      </c>
      <c r="AW512">
        <v>10.7</v>
      </c>
      <c r="AX512">
        <v>10.7</v>
      </c>
      <c r="AY512">
        <v>56.7</v>
      </c>
      <c r="BC512">
        <v>58.8</v>
      </c>
      <c r="BE512">
        <v>9.43</v>
      </c>
      <c r="BF512">
        <v>1.3</v>
      </c>
      <c r="BG512">
        <v>47.5</v>
      </c>
      <c r="BH512">
        <v>0.4</v>
      </c>
      <c r="BI512">
        <v>1.31</v>
      </c>
      <c r="BJ512">
        <v>1.31</v>
      </c>
      <c r="BL512">
        <v>4.38</v>
      </c>
      <c r="BM512">
        <v>0.6</v>
      </c>
      <c r="BO512">
        <v>0.86</v>
      </c>
      <c r="BP512">
        <v>1.19</v>
      </c>
      <c r="BQ512">
        <v>1.19</v>
      </c>
      <c r="BR512">
        <v>1.19</v>
      </c>
      <c r="BS512">
        <v>294</v>
      </c>
      <c r="BT512">
        <v>3.1</v>
      </c>
      <c r="BU512">
        <v>37.6</v>
      </c>
      <c r="BV512">
        <v>6.37</v>
      </c>
      <c r="BX512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DG_1</vt:lpstr>
      <vt:lpstr>ABx data sorted by hole</vt:lpstr>
      <vt:lpstr>Assay sorted by date </vt:lpstr>
    </vt:vector>
  </TitlesOfParts>
  <Company>Mineral And Petroleum Resources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Fitton</dc:creator>
  <cp:lastModifiedBy>Ian Levy</cp:lastModifiedBy>
  <cp:lastPrinted>2013-11-21T01:21:58Z</cp:lastPrinted>
  <dcterms:created xsi:type="dcterms:W3CDTF">2005-01-21T03:32:01Z</dcterms:created>
  <dcterms:modified xsi:type="dcterms:W3CDTF">2024-12-04T11:00:05Z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